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mp9-pc\Спорт комитет\Sharee\1. ЛОКАЛЬНЫЕ\программы\ПРОГРАММА РАЗВИТИЯ ФКиС Г.ОКТЯБРЬСКИЙ 2019-2024\измененения в программу\изменения январь 2024\"/>
    </mc:Choice>
  </mc:AlternateContent>
  <bookViews>
    <workbookView xWindow="1620" yWindow="360" windowWidth="18870" windowHeight="6795"/>
  </bookViews>
  <sheets>
    <sheet name="Лист1" sheetId="1" r:id="rId1"/>
  </sheets>
  <definedNames>
    <definedName name="_xlnm.Print_Area" localSheetId="0">Лист1!$A$1:$P$182</definedName>
  </definedNames>
  <calcPr calcId="152511"/>
</workbook>
</file>

<file path=xl/calcChain.xml><?xml version="1.0" encoding="utf-8"?>
<calcChain xmlns="http://schemas.openxmlformats.org/spreadsheetml/2006/main">
  <c r="E19" i="1" l="1"/>
  <c r="E20" i="1"/>
  <c r="E21" i="1"/>
  <c r="E18" i="1"/>
  <c r="E17" i="1" s="1"/>
  <c r="E108" i="1"/>
  <c r="E109" i="1"/>
  <c r="E110" i="1"/>
  <c r="E111" i="1"/>
  <c r="E107" i="1"/>
  <c r="E113" i="1"/>
  <c r="E114" i="1"/>
  <c r="E115" i="1"/>
  <c r="E116" i="1"/>
  <c r="E112" i="1"/>
  <c r="J123" i="1" l="1"/>
  <c r="K20" i="1" l="1"/>
  <c r="K19" i="1"/>
  <c r="K112" i="1"/>
  <c r="K111" i="1"/>
  <c r="K110" i="1"/>
  <c r="K109" i="1"/>
  <c r="K108" i="1"/>
  <c r="K48" i="1"/>
  <c r="K107" i="1" l="1"/>
  <c r="G102" i="1"/>
  <c r="H102" i="1"/>
  <c r="I102" i="1"/>
  <c r="J102" i="1"/>
  <c r="K102" i="1"/>
  <c r="F102" i="1"/>
  <c r="E105" i="1"/>
  <c r="E106" i="1"/>
  <c r="K146" i="1" l="1"/>
  <c r="F26" i="1" l="1"/>
  <c r="G26" i="1"/>
  <c r="H26" i="1"/>
  <c r="I26" i="1"/>
  <c r="J26" i="1"/>
  <c r="K26" i="1"/>
  <c r="K21" i="1" s="1"/>
  <c r="K25" i="1"/>
  <c r="F25" i="1"/>
  <c r="G25" i="1"/>
  <c r="H25" i="1"/>
  <c r="I25" i="1"/>
  <c r="J25" i="1"/>
  <c r="G23" i="1"/>
  <c r="H23" i="1"/>
  <c r="I23" i="1"/>
  <c r="J23" i="1"/>
  <c r="K23" i="1"/>
  <c r="E103" i="1" l="1"/>
  <c r="E98" i="1" s="1"/>
  <c r="E104" i="1"/>
  <c r="E99" i="1" s="1"/>
  <c r="E100" i="1"/>
  <c r="F101" i="1"/>
  <c r="G101" i="1"/>
  <c r="H101" i="1"/>
  <c r="I101" i="1"/>
  <c r="J101" i="1"/>
  <c r="K101" i="1"/>
  <c r="F100" i="1"/>
  <c r="G100" i="1"/>
  <c r="H100" i="1"/>
  <c r="I100" i="1"/>
  <c r="J100" i="1"/>
  <c r="K100" i="1"/>
  <c r="E101" i="1"/>
  <c r="F99" i="1"/>
  <c r="G99" i="1"/>
  <c r="H99" i="1"/>
  <c r="I99" i="1"/>
  <c r="J99" i="1"/>
  <c r="K99" i="1"/>
  <c r="G98" i="1"/>
  <c r="G97" i="1" s="1"/>
  <c r="H98" i="1"/>
  <c r="I98" i="1"/>
  <c r="J98" i="1"/>
  <c r="K98" i="1"/>
  <c r="F98" i="1"/>
  <c r="F97" i="1" s="1"/>
  <c r="K97" i="1" l="1"/>
  <c r="I97" i="1"/>
  <c r="H97" i="1"/>
  <c r="E102" i="1"/>
  <c r="J97" i="1"/>
  <c r="E97" i="1"/>
  <c r="I126" i="1"/>
  <c r="K123" i="1" l="1"/>
  <c r="K133" i="1"/>
  <c r="G126" i="1" l="1"/>
  <c r="H126" i="1"/>
  <c r="J126" i="1"/>
  <c r="K126" i="1"/>
  <c r="H146" i="1" l="1"/>
  <c r="J143" i="1" l="1"/>
  <c r="K143" i="1"/>
  <c r="K58" i="1"/>
  <c r="K18" i="1" s="1"/>
  <c r="I133" i="1"/>
  <c r="E94" i="1" l="1"/>
  <c r="E95" i="1"/>
  <c r="E90" i="1" s="1"/>
  <c r="E96" i="1"/>
  <c r="E91" i="1" s="1"/>
  <c r="E93" i="1"/>
  <c r="E88" i="1" s="1"/>
  <c r="F91" i="1"/>
  <c r="G91" i="1"/>
  <c r="H91" i="1"/>
  <c r="I91" i="1"/>
  <c r="J91" i="1"/>
  <c r="K91" i="1"/>
  <c r="F90" i="1"/>
  <c r="G90" i="1"/>
  <c r="H90" i="1"/>
  <c r="I90" i="1"/>
  <c r="J90" i="1"/>
  <c r="K90" i="1"/>
  <c r="F89" i="1"/>
  <c r="G89" i="1"/>
  <c r="H89" i="1"/>
  <c r="I89" i="1"/>
  <c r="J89" i="1"/>
  <c r="K89" i="1"/>
  <c r="E89" i="1"/>
  <c r="F88" i="1"/>
  <c r="G88" i="1"/>
  <c r="H88" i="1"/>
  <c r="I88" i="1"/>
  <c r="J88" i="1"/>
  <c r="K88" i="1"/>
  <c r="F92" i="1"/>
  <c r="F87" i="1" s="1"/>
  <c r="G92" i="1"/>
  <c r="G87" i="1" s="1"/>
  <c r="H92" i="1"/>
  <c r="H87" i="1" s="1"/>
  <c r="I92" i="1"/>
  <c r="I87" i="1" s="1"/>
  <c r="J92" i="1"/>
  <c r="J87" i="1" s="1"/>
  <c r="K92" i="1"/>
  <c r="K87" i="1" s="1"/>
  <c r="E92" i="1" l="1"/>
  <c r="E87" i="1" s="1"/>
  <c r="H123" i="1"/>
  <c r="I123" i="1"/>
  <c r="H77" i="1"/>
  <c r="G58" i="1"/>
  <c r="J52" i="1" l="1"/>
  <c r="J48" i="1"/>
  <c r="F68" i="1" l="1"/>
  <c r="F153" i="1" l="1"/>
  <c r="F156" i="1"/>
  <c r="E171" i="1" l="1"/>
  <c r="E170" i="1"/>
  <c r="E165" i="1" s="1"/>
  <c r="E169" i="1"/>
  <c r="E164" i="1" s="1"/>
  <c r="E168" i="1"/>
  <c r="K167" i="1"/>
  <c r="K162" i="1" s="1"/>
  <c r="J167" i="1"/>
  <c r="J162" i="1" s="1"/>
  <c r="I167" i="1"/>
  <c r="I162" i="1" s="1"/>
  <c r="H167" i="1"/>
  <c r="H162" i="1" s="1"/>
  <c r="G167" i="1"/>
  <c r="F167" i="1"/>
  <c r="F162" i="1" s="1"/>
  <c r="K166" i="1"/>
  <c r="J166" i="1"/>
  <c r="I166" i="1"/>
  <c r="H166" i="1"/>
  <c r="G166" i="1"/>
  <c r="F166" i="1"/>
  <c r="E166" i="1"/>
  <c r="K165" i="1"/>
  <c r="J165" i="1"/>
  <c r="I165" i="1"/>
  <c r="H165" i="1"/>
  <c r="G165" i="1"/>
  <c r="F165" i="1"/>
  <c r="K164" i="1"/>
  <c r="J164" i="1"/>
  <c r="I164" i="1"/>
  <c r="H164" i="1"/>
  <c r="G164" i="1"/>
  <c r="F164" i="1"/>
  <c r="K163" i="1"/>
  <c r="J163" i="1"/>
  <c r="I163" i="1"/>
  <c r="H163" i="1"/>
  <c r="G163" i="1"/>
  <c r="F163" i="1"/>
  <c r="G162" i="1"/>
  <c r="E167" i="1" l="1"/>
  <c r="E162" i="1" s="1"/>
  <c r="E163" i="1"/>
  <c r="F146" i="1"/>
  <c r="F143" i="1"/>
  <c r="F27" i="1" l="1"/>
  <c r="G24" i="1" l="1"/>
  <c r="H24" i="1"/>
  <c r="I24" i="1"/>
  <c r="J24" i="1"/>
  <c r="K24" i="1"/>
  <c r="F23" i="1"/>
  <c r="F24" i="1"/>
  <c r="K147" i="1"/>
  <c r="J147" i="1"/>
  <c r="I147" i="1"/>
  <c r="H147" i="1"/>
  <c r="G147" i="1"/>
  <c r="F147" i="1"/>
  <c r="E158" i="1"/>
  <c r="K136" i="1" l="1"/>
  <c r="J136" i="1"/>
  <c r="I136" i="1"/>
  <c r="H136" i="1"/>
  <c r="G136" i="1"/>
  <c r="K135" i="1"/>
  <c r="J135" i="1"/>
  <c r="I135" i="1"/>
  <c r="H135" i="1"/>
  <c r="G135" i="1"/>
  <c r="K134" i="1"/>
  <c r="J134" i="1"/>
  <c r="I134" i="1"/>
  <c r="H134" i="1"/>
  <c r="G134" i="1"/>
  <c r="J133" i="1"/>
  <c r="H133" i="1"/>
  <c r="G133" i="1"/>
  <c r="F134" i="1"/>
  <c r="F135" i="1"/>
  <c r="F136" i="1"/>
  <c r="F133" i="1"/>
  <c r="G156" i="1" l="1"/>
  <c r="H156" i="1"/>
  <c r="I156" i="1"/>
  <c r="J156" i="1"/>
  <c r="K156" i="1"/>
  <c r="F155" i="1"/>
  <c r="G155" i="1"/>
  <c r="H155" i="1"/>
  <c r="I155" i="1"/>
  <c r="J155" i="1"/>
  <c r="K155" i="1"/>
  <c r="F154" i="1"/>
  <c r="G154" i="1"/>
  <c r="H154" i="1"/>
  <c r="I154" i="1"/>
  <c r="J154" i="1"/>
  <c r="K154" i="1"/>
  <c r="G153" i="1"/>
  <c r="H153" i="1"/>
  <c r="I153" i="1"/>
  <c r="J153" i="1"/>
  <c r="J118" i="1" s="1"/>
  <c r="K153" i="1"/>
  <c r="K118" i="1" s="1"/>
  <c r="E159" i="1"/>
  <c r="E154" i="1" s="1"/>
  <c r="E160" i="1"/>
  <c r="E155" i="1" s="1"/>
  <c r="E161" i="1"/>
  <c r="E153" i="1"/>
  <c r="F157" i="1"/>
  <c r="F152" i="1" s="1"/>
  <c r="G157" i="1"/>
  <c r="G152" i="1" s="1"/>
  <c r="H157" i="1"/>
  <c r="H152" i="1" s="1"/>
  <c r="I157" i="1"/>
  <c r="I152" i="1" s="1"/>
  <c r="J157" i="1"/>
  <c r="J152" i="1" s="1"/>
  <c r="K157" i="1"/>
  <c r="K152" i="1" s="1"/>
  <c r="E156" i="1" l="1"/>
  <c r="E157" i="1"/>
  <c r="E152" i="1" s="1"/>
  <c r="F42" i="1"/>
  <c r="G42" i="1"/>
  <c r="H42" i="1"/>
  <c r="I42" i="1"/>
  <c r="J42" i="1"/>
  <c r="K42" i="1"/>
  <c r="E43" i="1"/>
  <c r="E44" i="1"/>
  <c r="E45" i="1"/>
  <c r="E46" i="1"/>
  <c r="E42" i="1" l="1"/>
  <c r="F48" i="1"/>
  <c r="G48" i="1"/>
  <c r="H48" i="1"/>
  <c r="H18" i="1" s="1"/>
  <c r="I48" i="1"/>
  <c r="F49" i="1"/>
  <c r="G49" i="1"/>
  <c r="H49" i="1"/>
  <c r="I49" i="1"/>
  <c r="J49" i="1"/>
  <c r="K49" i="1"/>
  <c r="F50" i="1"/>
  <c r="G50" i="1"/>
  <c r="H50" i="1"/>
  <c r="I50" i="1"/>
  <c r="J50" i="1"/>
  <c r="K50" i="1"/>
  <c r="F51" i="1"/>
  <c r="G51" i="1"/>
  <c r="H51" i="1"/>
  <c r="I51" i="1"/>
  <c r="J51" i="1"/>
  <c r="K51" i="1"/>
  <c r="G146" i="1"/>
  <c r="I146" i="1"/>
  <c r="I121" i="1" s="1"/>
  <c r="J146" i="1"/>
  <c r="J121" i="1" s="1"/>
  <c r="K145" i="1"/>
  <c r="F145" i="1"/>
  <c r="G145" i="1"/>
  <c r="H145" i="1"/>
  <c r="I145" i="1"/>
  <c r="J145" i="1"/>
  <c r="F144" i="1"/>
  <c r="G144" i="1"/>
  <c r="H144" i="1"/>
  <c r="I144" i="1"/>
  <c r="J144" i="1"/>
  <c r="K144" i="1"/>
  <c r="G143" i="1"/>
  <c r="H143" i="1"/>
  <c r="I143" i="1"/>
  <c r="I118" i="1" s="1"/>
  <c r="E149" i="1"/>
  <c r="E144" i="1" s="1"/>
  <c r="E150" i="1"/>
  <c r="E145" i="1" s="1"/>
  <c r="E151" i="1"/>
  <c r="E146" i="1" s="1"/>
  <c r="E148" i="1"/>
  <c r="E143" i="1" s="1"/>
  <c r="G142" i="1"/>
  <c r="H142" i="1"/>
  <c r="I142" i="1"/>
  <c r="J142" i="1"/>
  <c r="K142" i="1"/>
  <c r="F142" i="1"/>
  <c r="G137" i="1"/>
  <c r="G132" i="1" s="1"/>
  <c r="H137" i="1"/>
  <c r="H132" i="1" s="1"/>
  <c r="I137" i="1"/>
  <c r="I132" i="1" s="1"/>
  <c r="J137" i="1"/>
  <c r="J132" i="1" s="1"/>
  <c r="K137" i="1"/>
  <c r="K132" i="1" s="1"/>
  <c r="F137" i="1"/>
  <c r="F132" i="1" s="1"/>
  <c r="E138" i="1"/>
  <c r="E139" i="1"/>
  <c r="E134" i="1" s="1"/>
  <c r="E140" i="1"/>
  <c r="E135" i="1" s="1"/>
  <c r="E141" i="1"/>
  <c r="E136" i="1" s="1"/>
  <c r="F126" i="1"/>
  <c r="F121" i="1" s="1"/>
  <c r="H121" i="1"/>
  <c r="F125" i="1"/>
  <c r="G125" i="1"/>
  <c r="G120" i="1" s="1"/>
  <c r="H125" i="1"/>
  <c r="I125" i="1"/>
  <c r="J125" i="1"/>
  <c r="K125" i="1"/>
  <c r="F124" i="1"/>
  <c r="G124" i="1"/>
  <c r="H124" i="1"/>
  <c r="I124" i="1"/>
  <c r="J124" i="1"/>
  <c r="K124" i="1"/>
  <c r="F123" i="1"/>
  <c r="F118" i="1" s="1"/>
  <c r="G123" i="1"/>
  <c r="E128" i="1"/>
  <c r="E129" i="1"/>
  <c r="E124" i="1" s="1"/>
  <c r="E130" i="1"/>
  <c r="E125" i="1" s="1"/>
  <c r="E131" i="1"/>
  <c r="E126" i="1" s="1"/>
  <c r="G127" i="1"/>
  <c r="G122" i="1" s="1"/>
  <c r="H127" i="1"/>
  <c r="H122" i="1" s="1"/>
  <c r="I127" i="1"/>
  <c r="I122" i="1" s="1"/>
  <c r="J127" i="1"/>
  <c r="J122" i="1" s="1"/>
  <c r="K127" i="1"/>
  <c r="K122" i="1" s="1"/>
  <c r="F127" i="1"/>
  <c r="F71" i="1"/>
  <c r="G71" i="1"/>
  <c r="H71" i="1"/>
  <c r="I71" i="1"/>
  <c r="J71" i="1"/>
  <c r="K71" i="1"/>
  <c r="F70" i="1"/>
  <c r="G70" i="1"/>
  <c r="H70" i="1"/>
  <c r="I70" i="1"/>
  <c r="J70" i="1"/>
  <c r="K70" i="1"/>
  <c r="G69" i="1"/>
  <c r="H69" i="1"/>
  <c r="I69" i="1"/>
  <c r="J69" i="1"/>
  <c r="K69" i="1"/>
  <c r="F69" i="1"/>
  <c r="G68" i="1"/>
  <c r="H68" i="1"/>
  <c r="I68" i="1"/>
  <c r="J68" i="1"/>
  <c r="K68" i="1"/>
  <c r="K13" i="1" s="1"/>
  <c r="F61" i="1"/>
  <c r="G61" i="1"/>
  <c r="H61" i="1"/>
  <c r="I61" i="1"/>
  <c r="J61" i="1"/>
  <c r="K61" i="1"/>
  <c r="F60" i="1"/>
  <c r="G60" i="1"/>
  <c r="H60" i="1"/>
  <c r="I60" i="1"/>
  <c r="J60" i="1"/>
  <c r="K60" i="1"/>
  <c r="F59" i="1"/>
  <c r="G59" i="1"/>
  <c r="H59" i="1"/>
  <c r="I59" i="1"/>
  <c r="J59" i="1"/>
  <c r="K59" i="1"/>
  <c r="F58" i="1"/>
  <c r="H58" i="1"/>
  <c r="I58" i="1"/>
  <c r="J58" i="1"/>
  <c r="E34" i="1"/>
  <c r="E41" i="1"/>
  <c r="E40" i="1"/>
  <c r="E39" i="1"/>
  <c r="E38" i="1"/>
  <c r="K37" i="1"/>
  <c r="J37" i="1"/>
  <c r="I37" i="1"/>
  <c r="H37" i="1"/>
  <c r="G37" i="1"/>
  <c r="F37" i="1"/>
  <c r="E36" i="1"/>
  <c r="E35" i="1"/>
  <c r="E33" i="1"/>
  <c r="K32" i="1"/>
  <c r="J32" i="1"/>
  <c r="I32" i="1"/>
  <c r="H32" i="1"/>
  <c r="G32" i="1"/>
  <c r="F32" i="1"/>
  <c r="E81" i="1"/>
  <c r="E80" i="1"/>
  <c r="E79" i="1"/>
  <c r="E78" i="1"/>
  <c r="K77" i="1"/>
  <c r="J77" i="1"/>
  <c r="I77" i="1"/>
  <c r="G77" i="1"/>
  <c r="F77" i="1"/>
  <c r="E76" i="1"/>
  <c r="E75" i="1"/>
  <c r="E74" i="1"/>
  <c r="E73" i="1"/>
  <c r="K72" i="1"/>
  <c r="J72" i="1"/>
  <c r="I72" i="1"/>
  <c r="H72" i="1"/>
  <c r="H67" i="1" s="1"/>
  <c r="G72" i="1"/>
  <c r="F72" i="1"/>
  <c r="E66" i="1"/>
  <c r="E61" i="1" s="1"/>
  <c r="E65" i="1"/>
  <c r="E60" i="1" s="1"/>
  <c r="E64" i="1"/>
  <c r="E59" i="1" s="1"/>
  <c r="E63" i="1"/>
  <c r="E58" i="1" s="1"/>
  <c r="K62" i="1"/>
  <c r="K57" i="1" s="1"/>
  <c r="J62" i="1"/>
  <c r="J57" i="1" s="1"/>
  <c r="I62" i="1"/>
  <c r="I57" i="1" s="1"/>
  <c r="H62" i="1"/>
  <c r="H57" i="1" s="1"/>
  <c r="G62" i="1"/>
  <c r="G57" i="1" s="1"/>
  <c r="F62" i="1"/>
  <c r="F57" i="1" s="1"/>
  <c r="E56" i="1"/>
  <c r="E51" i="1" s="1"/>
  <c r="E55" i="1"/>
  <c r="E50" i="1" s="1"/>
  <c r="E54" i="1"/>
  <c r="E49" i="1" s="1"/>
  <c r="E53" i="1"/>
  <c r="E48" i="1" s="1"/>
  <c r="K52" i="1"/>
  <c r="K47" i="1" s="1"/>
  <c r="J47" i="1"/>
  <c r="I52" i="1"/>
  <c r="I47" i="1" s="1"/>
  <c r="H52" i="1"/>
  <c r="H47" i="1" s="1"/>
  <c r="G52" i="1"/>
  <c r="G47" i="1" s="1"/>
  <c r="F52" i="1"/>
  <c r="F47" i="1" s="1"/>
  <c r="G27" i="1"/>
  <c r="H27" i="1"/>
  <c r="I27" i="1"/>
  <c r="J27" i="1"/>
  <c r="K27" i="1"/>
  <c r="E29" i="1"/>
  <c r="E30" i="1"/>
  <c r="E31" i="1"/>
  <c r="E28" i="1"/>
  <c r="E24" i="1" l="1"/>
  <c r="J18" i="1"/>
  <c r="J13" i="1" s="1"/>
  <c r="I119" i="1"/>
  <c r="H21" i="1"/>
  <c r="H16" i="1" s="1"/>
  <c r="F20" i="1"/>
  <c r="H19" i="1"/>
  <c r="H13" i="1"/>
  <c r="J20" i="1"/>
  <c r="G67" i="1"/>
  <c r="J119" i="1"/>
  <c r="F119" i="1"/>
  <c r="F18" i="1"/>
  <c r="F13" i="1" s="1"/>
  <c r="G21" i="1"/>
  <c r="I20" i="1"/>
  <c r="G19" i="1"/>
  <c r="G18" i="1"/>
  <c r="J21" i="1"/>
  <c r="J16" i="1" s="1"/>
  <c r="F21" i="1"/>
  <c r="F16" i="1" s="1"/>
  <c r="H20" i="1"/>
  <c r="J19" i="1"/>
  <c r="F19" i="1"/>
  <c r="F14" i="1" s="1"/>
  <c r="I21" i="1"/>
  <c r="I16" i="1" s="1"/>
  <c r="G20" i="1"/>
  <c r="G15" i="1" s="1"/>
  <c r="I19" i="1"/>
  <c r="I14" i="1" s="1"/>
  <c r="I18" i="1"/>
  <c r="I13" i="1" s="1"/>
  <c r="J67" i="1"/>
  <c r="E70" i="1"/>
  <c r="K120" i="1"/>
  <c r="H119" i="1"/>
  <c r="H14" i="1" s="1"/>
  <c r="E119" i="1"/>
  <c r="G118" i="1"/>
  <c r="G16" i="1"/>
  <c r="K119" i="1"/>
  <c r="G119" i="1"/>
  <c r="I120" i="1"/>
  <c r="K121" i="1"/>
  <c r="G121" i="1"/>
  <c r="E25" i="1"/>
  <c r="E69" i="1"/>
  <c r="E71" i="1"/>
  <c r="E120" i="1"/>
  <c r="J120" i="1"/>
  <c r="H120" i="1"/>
  <c r="F120" i="1"/>
  <c r="I67" i="1"/>
  <c r="G117" i="1"/>
  <c r="E68" i="1"/>
  <c r="J117" i="1"/>
  <c r="K117" i="1"/>
  <c r="E121" i="1"/>
  <c r="H118" i="1"/>
  <c r="I117" i="1"/>
  <c r="H117" i="1"/>
  <c r="I22" i="1"/>
  <c r="F22" i="1"/>
  <c r="E26" i="1"/>
  <c r="H22" i="1"/>
  <c r="G22" i="1"/>
  <c r="E123" i="1"/>
  <c r="E127" i="1"/>
  <c r="E122" i="1" s="1"/>
  <c r="K22" i="1"/>
  <c r="J22" i="1"/>
  <c r="E23" i="1"/>
  <c r="E137" i="1"/>
  <c r="E132" i="1" s="1"/>
  <c r="E133" i="1"/>
  <c r="F122" i="1"/>
  <c r="F117" i="1" s="1"/>
  <c r="F67" i="1"/>
  <c r="K67" i="1"/>
  <c r="J14" i="1"/>
  <c r="E77" i="1"/>
  <c r="E72" i="1"/>
  <c r="E62" i="1"/>
  <c r="E57" i="1" s="1"/>
  <c r="E37" i="1"/>
  <c r="E32" i="1"/>
  <c r="E147" i="1"/>
  <c r="E142" i="1" s="1"/>
  <c r="E27" i="1"/>
  <c r="E52" i="1"/>
  <c r="E47" i="1" s="1"/>
  <c r="H17" i="1" l="1"/>
  <c r="K15" i="1"/>
  <c r="I15" i="1"/>
  <c r="G13" i="1"/>
  <c r="K14" i="1"/>
  <c r="J15" i="1"/>
  <c r="J12" i="1" s="1"/>
  <c r="K16" i="1"/>
  <c r="E16" i="1" s="1"/>
  <c r="I17" i="1"/>
  <c r="G17" i="1"/>
  <c r="J17" i="1"/>
  <c r="I12" i="1"/>
  <c r="K17" i="1"/>
  <c r="F17" i="1"/>
  <c r="F15" i="1"/>
  <c r="F12" i="1" s="1"/>
  <c r="H15" i="1"/>
  <c r="E118" i="1"/>
  <c r="E117" i="1" s="1"/>
  <c r="E22" i="1"/>
  <c r="G14" i="1"/>
  <c r="E67" i="1"/>
  <c r="E14" i="1" l="1"/>
  <c r="K12" i="1"/>
  <c r="E13" i="1"/>
  <c r="H12" i="1"/>
  <c r="E15" i="1"/>
  <c r="G12" i="1"/>
  <c r="E12" i="1" l="1"/>
</calcChain>
</file>

<file path=xl/sharedStrings.xml><?xml version="1.0" encoding="utf-8"?>
<sst xmlns="http://schemas.openxmlformats.org/spreadsheetml/2006/main" count="457" uniqueCount="147">
  <si>
    <t>№ п/п</t>
  </si>
  <si>
    <t>Наименование муниципальной программы (подпрограммы, основного мероприятия, мероприятия)</t>
  </si>
  <si>
    <t>Источник финансового обеспечения муниципальной программы</t>
  </si>
  <si>
    <t>Ответственный исполнитель/соисполнитель муниципальной программы</t>
  </si>
  <si>
    <t>Расходы по годам реализации муниципальной программы, тыс. рублей</t>
  </si>
  <si>
    <t>в том числе по годам</t>
  </si>
  <si>
    <t>всего</t>
  </si>
  <si>
    <t>Срок реализации мероприятия</t>
  </si>
  <si>
    <t>Непосредственный результат  реализации мероприятия, единица измерения</t>
  </si>
  <si>
    <t>Значение непосредственного результата реализации мероприятия (по годам реализации муниципальной программы)</t>
  </si>
  <si>
    <t>А</t>
  </si>
  <si>
    <t>Муниципальная программа "Развитие физической культуры и спорта в городском округе город Октябрьский Республики Башкортостан"</t>
  </si>
  <si>
    <t>Всего, в том числе</t>
  </si>
  <si>
    <t>Бюджет городского округа город Октябрьский Республики Башкортостан</t>
  </si>
  <si>
    <t>федеральный бюджет</t>
  </si>
  <si>
    <t>Бюджет Республики Башкортостан</t>
  </si>
  <si>
    <t>внебюджетные источники</t>
  </si>
  <si>
    <t>Х</t>
  </si>
  <si>
    <t>Основное мероприятие "Организация, проведение и участие команд и спортсменов городского округа город Октябрьский Республики Башкортостан в физкультурных и спортивных мероприятиях"</t>
  </si>
  <si>
    <t>1.1.</t>
  </si>
  <si>
    <t>1.1.2.</t>
  </si>
  <si>
    <t>1.</t>
  </si>
  <si>
    <t>Организация и проведение физкультурных и  спортивных мероприятий</t>
  </si>
  <si>
    <t>2019-2024</t>
  </si>
  <si>
    <t>1.1.3.</t>
  </si>
  <si>
    <t>Обеспечение участия команд и спортсменов городского округа город Октябрьский Республики Башкортостан в официальных физкультурных и спортивных мероприятиях</t>
  </si>
  <si>
    <t>1.1.4.</t>
  </si>
  <si>
    <t>АНО АТСК</t>
  </si>
  <si>
    <t>численность населения, принявшего участие в выполнении нормативов испытаний (тестов) Всероссийского физкультурно-спортивного комплекса "Готов к труду и обороне" (ГТО), чел.</t>
  </si>
  <si>
    <t>МЦТ ГТО</t>
  </si>
  <si>
    <t>Администрация ГО</t>
  </si>
  <si>
    <t>Осуществление мероприятий по строительству объектов спортивного назначения в городском округе город Октябрьский Республики Башкортостан</t>
  </si>
  <si>
    <t>Основное мероприятие "Развитие инфраструктуры и материально-технической базы сфер физической культуры и спорта в городском округе город Октябрьский Республики Башкортостан"</t>
  </si>
  <si>
    <t>2.</t>
  </si>
  <si>
    <t>2.1.</t>
  </si>
  <si>
    <t>2.1.1</t>
  </si>
  <si>
    <t>Подпрограмма 2 "Подготовка спортивного резерва и спортсменов высшего спортивного мастерства в городском округе город Октябрьский Республики Башкортостан"</t>
  </si>
  <si>
    <t>1-3</t>
  </si>
  <si>
    <t>1.1-1.2</t>
  </si>
  <si>
    <t>4</t>
  </si>
  <si>
    <t>1.3</t>
  </si>
  <si>
    <t>количество спортивных объектов, на которых проведен капитальный ремонт, ед</t>
  </si>
  <si>
    <t>5-6</t>
  </si>
  <si>
    <t>2.1-2.2</t>
  </si>
  <si>
    <t>Осуществление противопожарных  мероприятий</t>
  </si>
  <si>
    <t>Осуществеление материального поощрения спортсменов городского округа город Октябрьский Республики Башкортостан за выдающиеся спортивные достижения</t>
  </si>
  <si>
    <t>КСиМП</t>
  </si>
  <si>
    <t>количество материральных выплат ведущим спортсменам и тренерам, ед.</t>
  </si>
  <si>
    <t>количество спортивных школи спортсооружений, в которых планируется укрепление материально-технической базы</t>
  </si>
  <si>
    <t>количество спортивных школ и спортсооружений, в которых планируется осуществление противопожарных мероприятий</t>
  </si>
  <si>
    <t>1.2</t>
  </si>
  <si>
    <t>Основное мероприятие: "Осуществление мероприятий по поэтапному внедрению Всероссийского физкультурно-спортивного комплекса "Готов к труду и обороне" (ГТО)"</t>
  </si>
  <si>
    <t>Мониторинг оснащения школьных  территорий многофункциональными спортивными площадками</t>
  </si>
  <si>
    <t>количество спортивных объектов, завершенных строительством по республиканской адресной программе (далее - РАИП), а также за счет  бюджета ГО внебюджетных источников финансирования, ед</t>
  </si>
  <si>
    <t>количество оснащенных школьных территорий многофункциональными спортивными площадками, ед.</t>
  </si>
  <si>
    <t xml:space="preserve"> 2019 - 10,        2020 - 10,    2021 - 10,    2022 - 10,    2023 - 10,    2024 - 10</t>
  </si>
  <si>
    <t>1.4</t>
  </si>
  <si>
    <t>2.2</t>
  </si>
  <si>
    <t>2.3.</t>
  </si>
  <si>
    <t>2.3.1.</t>
  </si>
  <si>
    <t>1.2.1</t>
  </si>
  <si>
    <t>1.3.1</t>
  </si>
  <si>
    <t>Осуществление мероприятий по поэтапному внедрению Всероссийского физкультурно-спортивного комплекса "Готов к труду и обороне" (ГТО)"</t>
  </si>
  <si>
    <t>2.2.1</t>
  </si>
  <si>
    <t>количество участников официальных республиканских, всероссийских и международных соревнований, чел.</t>
  </si>
  <si>
    <t>количество участников  официальных городских, републиканских, всероссийских соревнований по техническим видам спорта,  чел.</t>
  </si>
  <si>
    <t>количество мероприятий (ед.)</t>
  </si>
  <si>
    <t xml:space="preserve"> 2019 - 600, 2020 - 600, 2021 - 600, 2022 - 600, 2023 - 600, 2024 - 600 </t>
  </si>
  <si>
    <t xml:space="preserve"> 2019 - 75, 2020 - 80, 2021 - 80, 2022 - 80, 2023  - 80, 2024 - 80</t>
  </si>
  <si>
    <t xml:space="preserve"> 2019 - 1000 , 2020 - 1000, 2021 - 1000, 2022 - 1000, 2023 - 1000, 2024 -1000 </t>
  </si>
  <si>
    <t xml:space="preserve"> 2019 - 770, 2020 - 770, 2021 - 770, 2022 - 770, 2023 - 770, 2024 - 770</t>
  </si>
  <si>
    <t>1.4.1.</t>
  </si>
  <si>
    <t>1.4.2.</t>
  </si>
  <si>
    <t>1.4.3.</t>
  </si>
  <si>
    <t>Подпрограмма 1 "Развитие массового спорта и физической культуры в городском округе город Октябрьский Республики Башкортостан"</t>
  </si>
  <si>
    <t>1-4</t>
  </si>
  <si>
    <t xml:space="preserve"> 2019 - 6,        2020 - 6,       2021 - 6,       2022 - 6,        2023 - 6,      2024 - 6 </t>
  </si>
  <si>
    <t>2.1</t>
  </si>
  <si>
    <t>2.4.</t>
  </si>
  <si>
    <t>2.4.1.</t>
  </si>
  <si>
    <t>Осуществление антитеррористических  мероприятий</t>
  </si>
  <si>
    <t xml:space="preserve">  Осуществление спортивной подготовки по видам спорта</t>
  </si>
  <si>
    <t>Администрация ГО, отдел образования</t>
  </si>
  <si>
    <t>1-2</t>
  </si>
  <si>
    <t>=</t>
  </si>
  <si>
    <t xml:space="preserve">План реализации и финансовое обеспечение муниципальной программы «Развитие физической культуры и спорта в городском округе город Октябрьский Республики Башкортостан» </t>
  </si>
  <si>
    <t>количество опорных видов спорта, по которым планируется приобретение спортинвентаря, оборудования и экипировки</t>
  </si>
  <si>
    <t>2.5</t>
  </si>
  <si>
    <t>2.5.1</t>
  </si>
  <si>
    <t xml:space="preserve"> </t>
  </si>
  <si>
    <t>количество спортивных школ и спортсооружений, в которых планируется осуществление антитеррористических мероприятий</t>
  </si>
  <si>
    <t xml:space="preserve"> 2019 - 3903, 2020 - 3953, 2021 - 3953, 2022 - 3960, 2023 - 3960, 2024 - 3965</t>
  </si>
  <si>
    <t>КСиМП, отдел образования, СШ, образовательные организации, федерации по видам спорта (по согласованию), спортивные клубы (по согласованию)</t>
  </si>
  <si>
    <t>СШ</t>
  </si>
  <si>
    <t>Администрация ГО, СШ, спортсооружения города</t>
  </si>
  <si>
    <t>КСиМП, СШ, МУП "Дворец спорта", МУП СОК "Спартак"</t>
  </si>
  <si>
    <t>СШ, МУП "Дворец спорта", МУП СОК "Спартак"</t>
  </si>
  <si>
    <t>Целевой индикатор и показатель муниципальной программы, для достижения которого реализуется основное мероприятие</t>
  </si>
  <si>
    <t>Целевой индикатор и показазатель подпрограммы, для достижения которого реализуется основное мероприятие</t>
  </si>
  <si>
    <t>Основное мероприятие: "Проведение мероприятий по развитию и поддержке футбола в городском округе город Октябрьский Республики Башкортостан"</t>
  </si>
  <si>
    <t>Администрация ГО, СШ, спортсооружения городаГО, СШ, спортсооружения города, отдел образования</t>
  </si>
  <si>
    <t>2021-2024</t>
  </si>
  <si>
    <t>1</t>
  </si>
  <si>
    <t>количество проведенных спортивных меропритий, ед.</t>
  </si>
  <si>
    <t>2021 - 8,                                                                                                                                  2022 - 8,                                                                                                                                           2023 - 8,                                                                                        2024 - 8</t>
  </si>
  <si>
    <t>1.5.</t>
  </si>
  <si>
    <t>1.5.1</t>
  </si>
  <si>
    <t>Организация занятий по футболу, проведение и участие в физкультурных и спортивных мероприятиях по футболу</t>
  </si>
  <si>
    <t>АНО ФК "Девон"                  (по согласова-              нию)</t>
  </si>
  <si>
    <t>Осуществление мероприятий по капитальному (текущему) ремонту объектов спортивного назначения в городском округе город Октябрьский Республики Башкортостан</t>
  </si>
  <si>
    <t>СШ, МУП "Дворец спорта". МУП СОК "Спартак"</t>
  </si>
  <si>
    <t>Основное мероприятие "Обеспечение пожарной безопасности в спортивных школах и спортсооружениях"</t>
  </si>
  <si>
    <t>2019 - 7,                          2020 - 7,                               2021 - 7,                  2022 - 7</t>
  </si>
  <si>
    <t xml:space="preserve"> 2019 - 8</t>
  </si>
  <si>
    <t xml:space="preserve">Приложение     № 2                                                                    к муниципальной программе
«Развитие физической культуры и спорта 
в городском округе город Октябрьский  
Республики Башкортостан»
</t>
  </si>
  <si>
    <t xml:space="preserve">  Основное мероприятие "Реализация дополнительных образовательных программ спортивной подготовки в спортивных школах "</t>
  </si>
  <si>
    <t>КСиМП,СШ,   федерации по видам спорта (по согласованию), спортивные клубы (по согласованию)</t>
  </si>
  <si>
    <t>Основное мероприятие "Обеспечение антитеррористической безопасности лиц, проходящих спортивную подготовку в спортивных школах, спортсооружениях"</t>
  </si>
  <si>
    <t>Реализация программ спортивной подготовки по базовым видам спорта в части приобретения спортивного оборудования, инвентаря, экипировки для проведения занятий и проведения тренировочных мероприятий для спортсменов, обучающихся спортивных школ, ставших членами спортивных сборных, подготовленных СШ</t>
  </si>
  <si>
    <t>число лиц, занимающихся в СШ (согласно муниципального задания)</t>
  </si>
  <si>
    <t>1.1.1</t>
  </si>
  <si>
    <t>1-5</t>
  </si>
  <si>
    <t>5</t>
  </si>
  <si>
    <t>1.1-1.2, 2.1-2.2</t>
  </si>
  <si>
    <t>1.1</t>
  </si>
  <si>
    <t>Организация и проведение физкультурных и спортивных мероприятий, обеспечение участия команд и спортсменов, обучающихся СШ в официальных физкультурных и спортивных мероприятиях</t>
  </si>
  <si>
    <t xml:space="preserve">Основное мероприятие "Укрепление материально -технической базы спортивных сооружений и спортивных школ" </t>
  </si>
  <si>
    <t xml:space="preserve">Осуществление мероприятий по укреплению материально -технической базы спортивных сооружений и спортивных школ  </t>
  </si>
  <si>
    <t>Основное мероприятие "Региональный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</si>
  <si>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Основное мероприятие "Поддержка иных некоммерческих организаций, не являющихся муниципальными учреждениями, реализующих мероприятия в области физической культуры и спорта"</t>
  </si>
  <si>
    <t>Поддержка иных некоммерческих организаций, не являющихся муниципальными учреждениями, реализующих мероприятия в области физической культуры и спорта</t>
  </si>
  <si>
    <t>1.6</t>
  </si>
  <si>
    <t>1.6.1</t>
  </si>
  <si>
    <t>х</t>
  </si>
  <si>
    <t>количество граждан старшего возраста, получивших физкультурно-оздоровительные услуги, чел.</t>
  </si>
  <si>
    <t>2019-2023</t>
  </si>
  <si>
    <t>2023- 50</t>
  </si>
  <si>
    <t>Основное мероприятие: Оказание физкультурно-оздоровительных услуг отдельным категориям граждан</t>
  </si>
  <si>
    <t>Реализация физкультурно-оздоровительных услуг гражданам в возрасте 60 лет и старше, выполнившим нормативы Всероссийского физкультурно-спортивного комплекса "Готов к труду и обороне" (ГТО)</t>
  </si>
  <si>
    <t>1.7</t>
  </si>
  <si>
    <t>1.7.1</t>
  </si>
  <si>
    <t>Создание объекта спортивной инфраструктуры массового спорта с применением механизмов государственно-частного партнерства и концессионных соглашений</t>
  </si>
  <si>
    <t>Создание (реконструкция) объектов спортивной инфраструктуры массового спорта на основании соглашений о государственно-частном (муничипально-частном) партнерстве или концессионных соглашений</t>
  </si>
  <si>
    <t>количество спортивных объектов, завершенных строительством на основании соглашений о государственно-частном (муничипально-частном) партнерстве или концессионных соглашений, ед.</t>
  </si>
  <si>
    <t xml:space="preserve"> 2019 - 6, 2020 - 6, 2021 - 6, 2022 - 2, 2023 -6</t>
  </si>
  <si>
    <t xml:space="preserve"> 2019 - 6,        2020 - 5,       2021 - 5,       2022 - 6,  2023 - 6</t>
  </si>
  <si>
    <t xml:space="preserve">Приложение
к постановлению администрации
городского округа город Октябрьский
Республики Башкортостан
от «____»_______2024 г. №________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</si>
</sst>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;[Red]0.0"/>
    <numFmt numFmtId="166" formatCode="0;[Red]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/>
    <xf numFmtId="0" fontId="0" fillId="0" borderId="0" xfId="0" applyFill="1"/>
    <xf numFmtId="166" fontId="0" fillId="0" borderId="0" xfId="0" applyNumberFormat="1" applyBorder="1"/>
    <xf numFmtId="166" fontId="0" fillId="0" borderId="0" xfId="0" applyNumberFormat="1"/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/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6" fontId="4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65" fontId="2" fillId="0" borderId="0" xfId="0" applyNumberFormat="1" applyFont="1"/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91"/>
  <sheetViews>
    <sheetView tabSelected="1" view="pageBreakPreview" zoomScale="40" zoomScaleNormal="55" zoomScaleSheetLayoutView="40" zoomScalePageLayoutView="40" workbookViewId="0">
      <pane xSplit="9" ySplit="11" topLeftCell="J12" activePane="bottomRight" state="frozen"/>
      <selection pane="topRight" activeCell="J1" sqref="J1"/>
      <selection pane="bottomLeft" activeCell="A8" sqref="A8"/>
      <selection pane="bottomRight" activeCell="B3" sqref="B3:O4"/>
    </sheetView>
  </sheetViews>
  <sheetFormatPr defaultRowHeight="21" x14ac:dyDescent="0.25"/>
  <cols>
    <col min="1" max="1" width="18.42578125" style="13" bestFit="1" customWidth="1"/>
    <col min="2" max="2" width="76" style="13" customWidth="1"/>
    <col min="3" max="3" width="20.7109375" style="14" customWidth="1"/>
    <col min="4" max="4" width="27.5703125" style="14" customWidth="1"/>
    <col min="5" max="5" width="20.85546875" style="15" customWidth="1"/>
    <col min="6" max="6" width="20.140625" style="16" customWidth="1"/>
    <col min="7" max="7" width="18.85546875" style="16" customWidth="1"/>
    <col min="8" max="8" width="19.42578125" style="16" customWidth="1"/>
    <col min="9" max="9" width="23.7109375" style="50" customWidth="1"/>
    <col min="10" max="10" width="18.85546875" style="16" customWidth="1"/>
    <col min="11" max="11" width="21.7109375" style="16" customWidth="1"/>
    <col min="12" max="12" width="17.28515625" style="17" customWidth="1"/>
    <col min="13" max="13" width="17.140625" style="17" customWidth="1"/>
    <col min="14" max="14" width="16" style="17" customWidth="1"/>
    <col min="15" max="15" width="31.85546875" style="32" customWidth="1"/>
    <col min="16" max="16" width="23.5703125" style="32" customWidth="1"/>
    <col min="17" max="45" width="9.140625" style="6"/>
  </cols>
  <sheetData>
    <row r="1" spans="1:162" ht="182.25" customHeight="1" x14ac:dyDescent="0.25">
      <c r="A1" s="45"/>
      <c r="B1" s="45"/>
      <c r="C1" s="46"/>
      <c r="D1" s="46"/>
      <c r="M1" s="66" t="s">
        <v>146</v>
      </c>
      <c r="N1" s="67"/>
      <c r="O1" s="67"/>
    </row>
    <row r="2" spans="1:162" ht="153" customHeight="1" x14ac:dyDescent="0.25">
      <c r="A2" s="13" t="s">
        <v>89</v>
      </c>
      <c r="F2" s="27" t="s">
        <v>89</v>
      </c>
      <c r="G2" s="27"/>
      <c r="H2" s="27"/>
      <c r="I2" s="49"/>
      <c r="J2" s="27"/>
      <c r="K2" s="27"/>
      <c r="L2" s="28"/>
      <c r="M2" s="96" t="s">
        <v>114</v>
      </c>
      <c r="N2" s="96"/>
      <c r="O2" s="96"/>
      <c r="P2" s="14"/>
    </row>
    <row r="3" spans="1:162" ht="72" customHeight="1" x14ac:dyDescent="0.25">
      <c r="B3" s="104" t="s">
        <v>85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4"/>
    </row>
    <row r="4" spans="1:162" ht="67.5" customHeight="1" x14ac:dyDescent="0.25">
      <c r="A4" s="29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31"/>
    </row>
    <row r="5" spans="1:162" x14ac:dyDescent="0.25">
      <c r="A5" s="29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31"/>
    </row>
    <row r="6" spans="1:162" x14ac:dyDescent="0.25">
      <c r="A6" s="2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31"/>
    </row>
    <row r="7" spans="1:162" x14ac:dyDescent="0.25">
      <c r="A7" s="29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31"/>
    </row>
    <row r="8" spans="1:162" ht="150" customHeight="1" x14ac:dyDescent="0.25">
      <c r="A8" s="81" t="s">
        <v>0</v>
      </c>
      <c r="B8" s="81" t="s">
        <v>1</v>
      </c>
      <c r="C8" s="74" t="s">
        <v>3</v>
      </c>
      <c r="D8" s="74" t="s">
        <v>2</v>
      </c>
      <c r="E8" s="93" t="s">
        <v>4</v>
      </c>
      <c r="F8" s="93"/>
      <c r="G8" s="93"/>
      <c r="H8" s="93"/>
      <c r="I8" s="93"/>
      <c r="J8" s="93"/>
      <c r="K8" s="93"/>
      <c r="L8" s="74" t="s">
        <v>7</v>
      </c>
      <c r="M8" s="74" t="s">
        <v>97</v>
      </c>
      <c r="N8" s="74" t="s">
        <v>98</v>
      </c>
      <c r="O8" s="74" t="s">
        <v>8</v>
      </c>
      <c r="P8" s="74" t="s">
        <v>9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</row>
    <row r="9" spans="1:162" x14ac:dyDescent="0.25">
      <c r="A9" s="81"/>
      <c r="B9" s="81"/>
      <c r="C9" s="74"/>
      <c r="D9" s="74"/>
      <c r="E9" s="93" t="s">
        <v>6</v>
      </c>
      <c r="F9" s="92" t="s">
        <v>5</v>
      </c>
      <c r="G9" s="92"/>
      <c r="H9" s="92"/>
      <c r="I9" s="92"/>
      <c r="J9" s="92"/>
      <c r="K9" s="92"/>
      <c r="L9" s="74"/>
      <c r="M9" s="74"/>
      <c r="N9" s="74"/>
      <c r="O9" s="74"/>
      <c r="P9" s="74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</row>
    <row r="10" spans="1:162" ht="145.5" customHeight="1" x14ac:dyDescent="0.25">
      <c r="A10" s="81"/>
      <c r="B10" s="81"/>
      <c r="C10" s="74"/>
      <c r="D10" s="74"/>
      <c r="E10" s="93"/>
      <c r="F10" s="18">
        <v>2019</v>
      </c>
      <c r="G10" s="18">
        <v>2020</v>
      </c>
      <c r="H10" s="18">
        <v>2021</v>
      </c>
      <c r="I10" s="18">
        <v>2022</v>
      </c>
      <c r="J10" s="18">
        <v>2023</v>
      </c>
      <c r="K10" s="18">
        <v>2024</v>
      </c>
      <c r="L10" s="74"/>
      <c r="M10" s="74"/>
      <c r="N10" s="74"/>
      <c r="O10" s="74"/>
      <c r="P10" s="7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</row>
    <row r="11" spans="1:162" s="4" customFormat="1" x14ac:dyDescent="0.25">
      <c r="A11" s="19">
        <v>1</v>
      </c>
      <c r="B11" s="19">
        <v>2</v>
      </c>
      <c r="C11" s="20">
        <v>3</v>
      </c>
      <c r="D11" s="20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21">
        <v>12</v>
      </c>
      <c r="M11" s="20">
        <v>13</v>
      </c>
      <c r="N11" s="21">
        <v>14</v>
      </c>
      <c r="O11" s="20">
        <v>15</v>
      </c>
      <c r="P11" s="20">
        <v>16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</row>
    <row r="12" spans="1:162" ht="46.5" customHeight="1" x14ac:dyDescent="0.25">
      <c r="A12" s="81" t="s">
        <v>10</v>
      </c>
      <c r="B12" s="73" t="s">
        <v>11</v>
      </c>
      <c r="C12" s="74" t="s">
        <v>12</v>
      </c>
      <c r="D12" s="74"/>
      <c r="E12" s="35">
        <f>E13+E14+E15+E16</f>
        <v>954011.89999999979</v>
      </c>
      <c r="F12" s="35">
        <f t="shared" ref="F12:K12" si="0">F13+F14+F15+F16</f>
        <v>135728.29999999999</v>
      </c>
      <c r="G12" s="35">
        <f t="shared" si="0"/>
        <v>114964.5</v>
      </c>
      <c r="H12" s="38">
        <f t="shared" si="0"/>
        <v>126260.79999999999</v>
      </c>
      <c r="I12" s="51">
        <f t="shared" si="0"/>
        <v>143763.5</v>
      </c>
      <c r="J12" s="39">
        <f t="shared" si="0"/>
        <v>166342.29999999999</v>
      </c>
      <c r="K12" s="39">
        <f t="shared" si="0"/>
        <v>266952.49999999994</v>
      </c>
      <c r="L12" s="80" t="s">
        <v>23</v>
      </c>
      <c r="M12" s="78" t="s">
        <v>121</v>
      </c>
      <c r="N12" s="78" t="s">
        <v>123</v>
      </c>
      <c r="O12" s="74" t="s">
        <v>17</v>
      </c>
      <c r="P12" s="74" t="s">
        <v>17</v>
      </c>
      <c r="Q12" s="7"/>
      <c r="R12" s="7"/>
      <c r="S12" s="9" t="s">
        <v>84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4"/>
      <c r="AF12" s="86"/>
      <c r="AG12" s="87"/>
      <c r="AH12" s="10"/>
      <c r="AI12" s="11"/>
      <c r="AJ12" s="11"/>
      <c r="AK12" s="11"/>
      <c r="AL12" s="11"/>
      <c r="AM12" s="11"/>
      <c r="AN12" s="11"/>
      <c r="AO12" s="11"/>
      <c r="AP12" s="88"/>
      <c r="AQ12" s="89"/>
      <c r="AR12" s="89"/>
      <c r="AS12" s="87"/>
      <c r="AT12" s="90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</row>
    <row r="13" spans="1:162" ht="67.5" customHeight="1" x14ac:dyDescent="0.25">
      <c r="A13" s="81"/>
      <c r="B13" s="73"/>
      <c r="C13" s="79" t="s">
        <v>13</v>
      </c>
      <c r="D13" s="79"/>
      <c r="E13" s="35">
        <f>SUM(F13:K13)</f>
        <v>775525.79999999981</v>
      </c>
      <c r="F13" s="35">
        <f t="shared" ref="F13:K16" si="1">F18+F118</f>
        <v>125702.6</v>
      </c>
      <c r="G13" s="56">
        <f t="shared" si="1"/>
        <v>106669.7</v>
      </c>
      <c r="H13" s="56">
        <f t="shared" si="1"/>
        <v>115850.4</v>
      </c>
      <c r="I13" s="56">
        <f t="shared" si="1"/>
        <v>124401.8</v>
      </c>
      <c r="J13" s="56">
        <f t="shared" si="1"/>
        <v>140579.4</v>
      </c>
      <c r="K13" s="56">
        <f t="shared" si="1"/>
        <v>162321.89999999997</v>
      </c>
      <c r="L13" s="80"/>
      <c r="M13" s="78"/>
      <c r="N13" s="78"/>
      <c r="O13" s="74"/>
      <c r="P13" s="74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4"/>
      <c r="AF13" s="86"/>
      <c r="AG13" s="87"/>
      <c r="AH13" s="10"/>
      <c r="AI13" s="11"/>
      <c r="AJ13" s="11"/>
      <c r="AK13" s="11"/>
      <c r="AL13" s="11"/>
      <c r="AM13" s="11"/>
      <c r="AN13" s="11"/>
      <c r="AO13" s="11"/>
      <c r="AP13" s="88"/>
      <c r="AQ13" s="89"/>
      <c r="AR13" s="89"/>
      <c r="AS13" s="87"/>
      <c r="AT13" s="90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</row>
    <row r="14" spans="1:162" ht="45" customHeight="1" x14ac:dyDescent="0.25">
      <c r="A14" s="81"/>
      <c r="B14" s="73"/>
      <c r="C14" s="79" t="s">
        <v>14</v>
      </c>
      <c r="D14" s="79"/>
      <c r="E14" s="35">
        <f>SUM(F14:K14)</f>
        <v>71104.600000000006</v>
      </c>
      <c r="F14" s="35">
        <f t="shared" si="1"/>
        <v>0</v>
      </c>
      <c r="G14" s="35">
        <f t="shared" si="1"/>
        <v>0</v>
      </c>
      <c r="H14" s="38">
        <f t="shared" si="1"/>
        <v>0</v>
      </c>
      <c r="I14" s="51">
        <f t="shared" si="1"/>
        <v>0</v>
      </c>
      <c r="J14" s="39">
        <f t="shared" si="1"/>
        <v>0</v>
      </c>
      <c r="K14" s="39">
        <f t="shared" si="1"/>
        <v>71104.600000000006</v>
      </c>
      <c r="L14" s="80"/>
      <c r="M14" s="78"/>
      <c r="N14" s="78"/>
      <c r="O14" s="74"/>
      <c r="P14" s="7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4"/>
      <c r="AF14" s="86"/>
      <c r="AG14" s="87"/>
      <c r="AH14" s="10"/>
      <c r="AI14" s="11"/>
      <c r="AJ14" s="11"/>
      <c r="AK14" s="11"/>
      <c r="AL14" s="11"/>
      <c r="AM14" s="11"/>
      <c r="AN14" s="11"/>
      <c r="AO14" s="11"/>
      <c r="AP14" s="88"/>
      <c r="AQ14" s="89"/>
      <c r="AR14" s="89"/>
      <c r="AS14" s="87"/>
      <c r="AT14" s="90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</row>
    <row r="15" spans="1:162" ht="54" customHeight="1" x14ac:dyDescent="0.25">
      <c r="A15" s="81"/>
      <c r="B15" s="73"/>
      <c r="C15" s="79" t="s">
        <v>15</v>
      </c>
      <c r="D15" s="79"/>
      <c r="E15" s="35">
        <f>SUM(F15:K15)</f>
        <v>75289.899999999994</v>
      </c>
      <c r="F15" s="35">
        <f t="shared" si="1"/>
        <v>5562.4</v>
      </c>
      <c r="G15" s="35">
        <f t="shared" si="1"/>
        <v>4754.1000000000004</v>
      </c>
      <c r="H15" s="38">
        <f t="shared" si="1"/>
        <v>4017</v>
      </c>
      <c r="I15" s="51">
        <f t="shared" si="1"/>
        <v>12707.3</v>
      </c>
      <c r="J15" s="39">
        <f t="shared" si="1"/>
        <v>19335.400000000001</v>
      </c>
      <c r="K15" s="39">
        <f t="shared" si="1"/>
        <v>28913.7</v>
      </c>
      <c r="L15" s="80"/>
      <c r="M15" s="78"/>
      <c r="N15" s="78"/>
      <c r="O15" s="74"/>
      <c r="P15" s="7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84"/>
      <c r="AF15" s="86"/>
      <c r="AG15" s="87"/>
      <c r="AH15" s="10"/>
      <c r="AI15" s="11"/>
      <c r="AJ15" s="11"/>
      <c r="AK15" s="11"/>
      <c r="AL15" s="11"/>
      <c r="AM15" s="11"/>
      <c r="AN15" s="11"/>
      <c r="AO15" s="11"/>
      <c r="AP15" s="88"/>
      <c r="AQ15" s="89"/>
      <c r="AR15" s="89"/>
      <c r="AS15" s="87"/>
      <c r="AT15" s="90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</row>
    <row r="16" spans="1:162" ht="39" customHeight="1" x14ac:dyDescent="0.25">
      <c r="A16" s="81"/>
      <c r="B16" s="73"/>
      <c r="C16" s="79" t="s">
        <v>16</v>
      </c>
      <c r="D16" s="79"/>
      <c r="E16" s="35">
        <f>SUM(F16:K16)</f>
        <v>32091.599999999995</v>
      </c>
      <c r="F16" s="35">
        <f t="shared" si="1"/>
        <v>4463.2999999999993</v>
      </c>
      <c r="G16" s="35">
        <f t="shared" si="1"/>
        <v>3540.7</v>
      </c>
      <c r="H16" s="59">
        <f t="shared" si="1"/>
        <v>6393.4</v>
      </c>
      <c r="I16" s="51">
        <f t="shared" si="1"/>
        <v>6654.4</v>
      </c>
      <c r="J16" s="39">
        <f t="shared" si="1"/>
        <v>6427.5</v>
      </c>
      <c r="K16" s="39">
        <f t="shared" si="1"/>
        <v>4612.2999999999993</v>
      </c>
      <c r="L16" s="80"/>
      <c r="M16" s="78"/>
      <c r="N16" s="78"/>
      <c r="O16" s="74"/>
      <c r="P16" s="74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4"/>
      <c r="AF16" s="86"/>
      <c r="AG16" s="87"/>
      <c r="AH16" s="10"/>
      <c r="AI16" s="11"/>
      <c r="AJ16" s="11"/>
      <c r="AK16" s="11"/>
      <c r="AL16" s="11"/>
      <c r="AM16" s="11"/>
      <c r="AN16" s="11"/>
      <c r="AO16" s="11"/>
      <c r="AP16" s="88"/>
      <c r="AQ16" s="89"/>
      <c r="AR16" s="89"/>
      <c r="AS16" s="87"/>
      <c r="AT16" s="90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</row>
    <row r="17" spans="1:50" ht="43.5" customHeight="1" x14ac:dyDescent="0.25">
      <c r="A17" s="97" t="s">
        <v>21</v>
      </c>
      <c r="B17" s="81" t="s">
        <v>74</v>
      </c>
      <c r="C17" s="74"/>
      <c r="D17" s="24" t="s">
        <v>12</v>
      </c>
      <c r="E17" s="35">
        <f>E18+E19+E20+E21</f>
        <v>192373.80000000002</v>
      </c>
      <c r="F17" s="35">
        <f t="shared" ref="F17:K17" si="2">F18+F19+F20+F21</f>
        <v>25664.399999999998</v>
      </c>
      <c r="G17" s="35">
        <f t="shared" si="2"/>
        <v>12019.9</v>
      </c>
      <c r="H17" s="38">
        <f t="shared" si="2"/>
        <v>15021.400000000001</v>
      </c>
      <c r="I17" s="51">
        <f t="shared" si="2"/>
        <v>28379.899999999998</v>
      </c>
      <c r="J17" s="39">
        <f t="shared" si="2"/>
        <v>17648</v>
      </c>
      <c r="K17" s="39">
        <f t="shared" si="2"/>
        <v>93640.2</v>
      </c>
      <c r="L17" s="80" t="s">
        <v>23</v>
      </c>
      <c r="M17" s="78" t="s">
        <v>75</v>
      </c>
      <c r="N17" s="78" t="s">
        <v>38</v>
      </c>
      <c r="O17" s="74" t="s">
        <v>17</v>
      </c>
      <c r="P17" s="74" t="s">
        <v>17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"/>
      <c r="AU17" s="1"/>
      <c r="AV17" s="1"/>
      <c r="AW17" s="1"/>
      <c r="AX17" s="1"/>
    </row>
    <row r="18" spans="1:50" ht="124.5" customHeight="1" x14ac:dyDescent="0.25">
      <c r="A18" s="97"/>
      <c r="B18" s="81"/>
      <c r="C18" s="74"/>
      <c r="D18" s="24" t="s">
        <v>13</v>
      </c>
      <c r="E18" s="35">
        <f>E23+E48+E58+E68+E88+E98+E108</f>
        <v>89873.1</v>
      </c>
      <c r="F18" s="56">
        <f>F23+F48+F58+F68+F88+F98</f>
        <v>23749.1</v>
      </c>
      <c r="G18" s="56">
        <f t="shared" ref="G18:J18" si="3">G23+G48+G58+G68+G88+G98</f>
        <v>11374.3</v>
      </c>
      <c r="H18" s="56">
        <f t="shared" si="3"/>
        <v>13188.7</v>
      </c>
      <c r="I18" s="56">
        <f t="shared" si="3"/>
        <v>19160.5</v>
      </c>
      <c r="J18" s="56">
        <f t="shared" si="3"/>
        <v>14848.6</v>
      </c>
      <c r="K18" s="56">
        <f>K23+K48+K58+K68+K88+K98+K113</f>
        <v>7551.9</v>
      </c>
      <c r="L18" s="80"/>
      <c r="M18" s="78"/>
      <c r="N18" s="78"/>
      <c r="O18" s="74"/>
      <c r="P18" s="74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"/>
      <c r="AU18" s="1"/>
      <c r="AV18" s="1"/>
      <c r="AW18" s="1"/>
      <c r="AX18" s="1"/>
    </row>
    <row r="19" spans="1:50" ht="42" x14ac:dyDescent="0.25">
      <c r="A19" s="97"/>
      <c r="B19" s="81"/>
      <c r="C19" s="74"/>
      <c r="D19" s="24" t="s">
        <v>14</v>
      </c>
      <c r="E19" s="64">
        <f t="shared" ref="E19:E21" si="4">E24+E49+E59+E69+E89+E99+E109</f>
        <v>71104.600000000006</v>
      </c>
      <c r="F19" s="56">
        <f t="shared" ref="F19:J19" si="5">F24+F49+F59+F69+F89+F99</f>
        <v>0</v>
      </c>
      <c r="G19" s="56">
        <f t="shared" si="5"/>
        <v>0</v>
      </c>
      <c r="H19" s="56">
        <f t="shared" si="5"/>
        <v>0</v>
      </c>
      <c r="I19" s="56">
        <f t="shared" si="5"/>
        <v>0</v>
      </c>
      <c r="J19" s="56">
        <f t="shared" si="5"/>
        <v>0</v>
      </c>
      <c r="K19" s="56">
        <f>K24+K49+K59+K69+K89+K99+K114</f>
        <v>71104.600000000006</v>
      </c>
      <c r="L19" s="80"/>
      <c r="M19" s="78"/>
      <c r="N19" s="78"/>
      <c r="O19" s="74"/>
      <c r="P19" s="74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"/>
      <c r="AU19" s="1"/>
      <c r="AV19" s="1"/>
      <c r="AW19" s="1"/>
      <c r="AX19" s="1"/>
    </row>
    <row r="20" spans="1:50" ht="42" x14ac:dyDescent="0.25">
      <c r="A20" s="97"/>
      <c r="B20" s="81"/>
      <c r="C20" s="74"/>
      <c r="D20" s="24" t="s">
        <v>15</v>
      </c>
      <c r="E20" s="64">
        <f t="shared" si="4"/>
        <v>21753.600000000002</v>
      </c>
      <c r="F20" s="56">
        <f t="shared" ref="F20:J20" si="6">F25+F50+F60+F70+F90+F100</f>
        <v>850</v>
      </c>
      <c r="G20" s="56">
        <f t="shared" si="6"/>
        <v>315.10000000000002</v>
      </c>
      <c r="H20" s="56">
        <f t="shared" si="6"/>
        <v>0</v>
      </c>
      <c r="I20" s="56">
        <f t="shared" si="6"/>
        <v>6544.8</v>
      </c>
      <c r="J20" s="56">
        <f t="shared" si="6"/>
        <v>500</v>
      </c>
      <c r="K20" s="56">
        <f>K25+K50+K60+K70+K90+K100+K115</f>
        <v>13543.7</v>
      </c>
      <c r="L20" s="80"/>
      <c r="M20" s="78"/>
      <c r="N20" s="78"/>
      <c r="O20" s="74"/>
      <c r="P20" s="74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"/>
      <c r="AU20" s="1"/>
      <c r="AV20" s="1"/>
      <c r="AW20" s="1"/>
      <c r="AX20" s="1"/>
    </row>
    <row r="21" spans="1:50" ht="42" x14ac:dyDescent="0.25">
      <c r="A21" s="97"/>
      <c r="B21" s="81"/>
      <c r="C21" s="74"/>
      <c r="D21" s="24" t="s">
        <v>16</v>
      </c>
      <c r="E21" s="64">
        <f t="shared" si="4"/>
        <v>9642.5</v>
      </c>
      <c r="F21" s="56">
        <f t="shared" ref="F21:G21" si="7">F26+F51+F61+F71+F91+F92</f>
        <v>1065.3</v>
      </c>
      <c r="G21" s="56">
        <f t="shared" si="7"/>
        <v>330.5</v>
      </c>
      <c r="H21" s="56">
        <f>H26+H51+H61+H71+H91+H101</f>
        <v>1832.7</v>
      </c>
      <c r="I21" s="59">
        <f t="shared" ref="I21:J21" si="8">I26+I51+I61+I71+I91+I101</f>
        <v>2674.6</v>
      </c>
      <c r="J21" s="59">
        <f t="shared" si="8"/>
        <v>2299.4</v>
      </c>
      <c r="K21" s="59">
        <f>K26+K51+K61+K71+K91+K101+K116</f>
        <v>1440</v>
      </c>
      <c r="L21" s="80"/>
      <c r="M21" s="78"/>
      <c r="N21" s="78"/>
      <c r="O21" s="74"/>
      <c r="P21" s="74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"/>
      <c r="AU21" s="1"/>
      <c r="AV21" s="1"/>
      <c r="AW21" s="1"/>
      <c r="AX21" s="1"/>
    </row>
    <row r="22" spans="1:50" ht="30.75" customHeight="1" x14ac:dyDescent="0.25">
      <c r="A22" s="72" t="s">
        <v>19</v>
      </c>
      <c r="B22" s="81" t="s">
        <v>18</v>
      </c>
      <c r="C22" s="74"/>
      <c r="D22" s="24" t="s">
        <v>12</v>
      </c>
      <c r="E22" s="35">
        <f>SUM(E23:E26)</f>
        <v>32613.199999999997</v>
      </c>
      <c r="F22" s="35">
        <f>F27+F32+F37</f>
        <v>5038.2</v>
      </c>
      <c r="G22" s="35">
        <f t="shared" ref="E22:K26" si="9">G27+G32+G37</f>
        <v>3362</v>
      </c>
      <c r="H22" s="38">
        <f t="shared" si="9"/>
        <v>8332.7000000000007</v>
      </c>
      <c r="I22" s="48">
        <f t="shared" si="9"/>
        <v>6476.9</v>
      </c>
      <c r="J22" s="39">
        <f t="shared" si="9"/>
        <v>4580.5</v>
      </c>
      <c r="K22" s="39">
        <f t="shared" si="9"/>
        <v>4822.8999999999996</v>
      </c>
      <c r="L22" s="80" t="s">
        <v>23</v>
      </c>
      <c r="M22" s="78" t="s">
        <v>37</v>
      </c>
      <c r="N22" s="78" t="s">
        <v>38</v>
      </c>
      <c r="O22" s="74" t="s">
        <v>17</v>
      </c>
      <c r="P22" s="74" t="s">
        <v>17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"/>
      <c r="AU22" s="1"/>
      <c r="AV22" s="1"/>
      <c r="AW22" s="1"/>
      <c r="AX22" s="1"/>
    </row>
    <row r="23" spans="1:50" ht="147" customHeight="1" x14ac:dyDescent="0.25">
      <c r="A23" s="72"/>
      <c r="B23" s="81"/>
      <c r="C23" s="74"/>
      <c r="D23" s="24" t="s">
        <v>13</v>
      </c>
      <c r="E23" s="35">
        <f t="shared" si="9"/>
        <v>28550.6</v>
      </c>
      <c r="F23" s="35">
        <f t="shared" ref="F23:K23" si="10">F28+F33+F38</f>
        <v>3972.8999999999996</v>
      </c>
      <c r="G23" s="56">
        <f t="shared" si="10"/>
        <v>3031.5</v>
      </c>
      <c r="H23" s="56">
        <f t="shared" si="10"/>
        <v>7500</v>
      </c>
      <c r="I23" s="56">
        <f t="shared" si="10"/>
        <v>5782.2</v>
      </c>
      <c r="J23" s="56">
        <f t="shared" si="10"/>
        <v>3881.1</v>
      </c>
      <c r="K23" s="56">
        <f t="shared" si="10"/>
        <v>4382.8999999999996</v>
      </c>
      <c r="L23" s="80"/>
      <c r="M23" s="78"/>
      <c r="N23" s="78"/>
      <c r="O23" s="74"/>
      <c r="P23" s="74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"/>
      <c r="AU23" s="1"/>
      <c r="AV23" s="1"/>
      <c r="AW23" s="1"/>
      <c r="AX23" s="1"/>
    </row>
    <row r="24" spans="1:50" ht="42" x14ac:dyDescent="0.25">
      <c r="A24" s="72"/>
      <c r="B24" s="81"/>
      <c r="C24" s="74"/>
      <c r="D24" s="24" t="s">
        <v>14</v>
      </c>
      <c r="E24" s="35">
        <f t="shared" si="9"/>
        <v>0</v>
      </c>
      <c r="F24" s="35">
        <f t="shared" ref="F24:K24" si="11">F29+F34+F39</f>
        <v>0</v>
      </c>
      <c r="G24" s="35">
        <f t="shared" si="11"/>
        <v>0</v>
      </c>
      <c r="H24" s="38">
        <f t="shared" si="11"/>
        <v>0</v>
      </c>
      <c r="I24" s="48">
        <f t="shared" si="11"/>
        <v>0</v>
      </c>
      <c r="J24" s="39">
        <f t="shared" si="11"/>
        <v>0</v>
      </c>
      <c r="K24" s="39">
        <f t="shared" si="11"/>
        <v>0</v>
      </c>
      <c r="L24" s="80"/>
      <c r="M24" s="78"/>
      <c r="N24" s="78"/>
      <c r="O24" s="74"/>
      <c r="P24" s="74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"/>
      <c r="AU24" s="1"/>
      <c r="AV24" s="1"/>
      <c r="AW24" s="1"/>
      <c r="AX24" s="1"/>
    </row>
    <row r="25" spans="1:50" ht="42" x14ac:dyDescent="0.25">
      <c r="A25" s="72"/>
      <c r="B25" s="81"/>
      <c r="C25" s="74"/>
      <c r="D25" s="24" t="s">
        <v>15</v>
      </c>
      <c r="E25" s="35">
        <f t="shared" si="9"/>
        <v>0</v>
      </c>
      <c r="F25" s="56">
        <f t="shared" si="9"/>
        <v>0</v>
      </c>
      <c r="G25" s="56">
        <f t="shared" si="9"/>
        <v>0</v>
      </c>
      <c r="H25" s="56">
        <f t="shared" si="9"/>
        <v>0</v>
      </c>
      <c r="I25" s="56">
        <f t="shared" si="9"/>
        <v>0</v>
      </c>
      <c r="J25" s="56">
        <f t="shared" si="9"/>
        <v>0</v>
      </c>
      <c r="K25" s="56">
        <f t="shared" si="9"/>
        <v>0</v>
      </c>
      <c r="L25" s="80"/>
      <c r="M25" s="78"/>
      <c r="N25" s="78"/>
      <c r="O25" s="74"/>
      <c r="P25" s="74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"/>
      <c r="AU25" s="1"/>
      <c r="AV25" s="1"/>
      <c r="AW25" s="1"/>
      <c r="AX25" s="1"/>
    </row>
    <row r="26" spans="1:50" ht="161.25" customHeight="1" x14ac:dyDescent="0.25">
      <c r="A26" s="72"/>
      <c r="B26" s="81"/>
      <c r="C26" s="74"/>
      <c r="D26" s="24" t="s">
        <v>16</v>
      </c>
      <c r="E26" s="35">
        <f t="shared" si="9"/>
        <v>4062.6</v>
      </c>
      <c r="F26" s="56">
        <f t="shared" si="9"/>
        <v>1065.3</v>
      </c>
      <c r="G26" s="56">
        <f t="shared" si="9"/>
        <v>330.5</v>
      </c>
      <c r="H26" s="56">
        <f t="shared" si="9"/>
        <v>832.7</v>
      </c>
      <c r="I26" s="56">
        <f t="shared" si="9"/>
        <v>694.7</v>
      </c>
      <c r="J26" s="56">
        <f t="shared" si="9"/>
        <v>699.4</v>
      </c>
      <c r="K26" s="56">
        <f t="shared" si="9"/>
        <v>440</v>
      </c>
      <c r="L26" s="80"/>
      <c r="M26" s="78"/>
      <c r="N26" s="78"/>
      <c r="O26" s="74"/>
      <c r="P26" s="74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"/>
      <c r="AU26" s="1"/>
      <c r="AV26" s="1"/>
      <c r="AW26" s="1"/>
      <c r="AX26" s="1"/>
    </row>
    <row r="27" spans="1:50" ht="32.25" customHeight="1" x14ac:dyDescent="0.25">
      <c r="A27" s="72" t="s">
        <v>120</v>
      </c>
      <c r="B27" s="73" t="s">
        <v>22</v>
      </c>
      <c r="C27" s="74" t="s">
        <v>92</v>
      </c>
      <c r="D27" s="24" t="s">
        <v>12</v>
      </c>
      <c r="E27" s="35">
        <f>E28+E29+E30+E31</f>
        <v>13854.799999999997</v>
      </c>
      <c r="F27" s="35">
        <f>SUM(F28:F31)</f>
        <v>1965.5</v>
      </c>
      <c r="G27" s="35">
        <f t="shared" ref="G27:K27" si="12">G28+G29+G30+G31</f>
        <v>1429.8</v>
      </c>
      <c r="H27" s="38">
        <f t="shared" si="12"/>
        <v>5229</v>
      </c>
      <c r="I27" s="48">
        <f t="shared" si="12"/>
        <v>1127.8</v>
      </c>
      <c r="J27" s="39">
        <f t="shared" si="12"/>
        <v>868.8</v>
      </c>
      <c r="K27" s="39">
        <f t="shared" si="12"/>
        <v>3233.9</v>
      </c>
      <c r="L27" s="80" t="s">
        <v>23</v>
      </c>
      <c r="M27" s="78" t="s">
        <v>37</v>
      </c>
      <c r="N27" s="78" t="s">
        <v>38</v>
      </c>
      <c r="O27" s="74" t="s">
        <v>66</v>
      </c>
      <c r="P27" s="74" t="s">
        <v>67</v>
      </c>
    </row>
    <row r="28" spans="1:50" ht="128.25" customHeight="1" x14ac:dyDescent="0.25">
      <c r="A28" s="72"/>
      <c r="B28" s="73"/>
      <c r="C28" s="74"/>
      <c r="D28" s="24" t="s">
        <v>13</v>
      </c>
      <c r="E28" s="35">
        <f>F28+G28+H28+I28+J28+K28</f>
        <v>13854.799999999997</v>
      </c>
      <c r="F28" s="35">
        <v>1965.5</v>
      </c>
      <c r="G28" s="35">
        <v>1429.8</v>
      </c>
      <c r="H28" s="38">
        <v>5229</v>
      </c>
      <c r="I28" s="48">
        <v>1127.8</v>
      </c>
      <c r="J28" s="63">
        <v>868.8</v>
      </c>
      <c r="K28" s="39">
        <v>3233.9</v>
      </c>
      <c r="L28" s="80"/>
      <c r="M28" s="78"/>
      <c r="N28" s="78"/>
      <c r="O28" s="74"/>
      <c r="P28" s="74"/>
      <c r="R28" s="7"/>
      <c r="S28" s="7"/>
      <c r="T28" s="7"/>
    </row>
    <row r="29" spans="1:50" ht="42" x14ac:dyDescent="0.25">
      <c r="A29" s="72"/>
      <c r="B29" s="73"/>
      <c r="C29" s="74"/>
      <c r="D29" s="24" t="s">
        <v>14</v>
      </c>
      <c r="E29" s="35">
        <f>F29+G29+H29+I29+J29+K29</f>
        <v>0</v>
      </c>
      <c r="F29" s="35"/>
      <c r="G29" s="35"/>
      <c r="H29" s="38"/>
      <c r="I29" s="37"/>
      <c r="J29" s="39"/>
      <c r="K29" s="39"/>
      <c r="L29" s="80"/>
      <c r="M29" s="78"/>
      <c r="N29" s="78"/>
      <c r="O29" s="74"/>
      <c r="P29" s="74"/>
      <c r="R29" s="7"/>
      <c r="S29" s="7"/>
      <c r="T29" s="7"/>
    </row>
    <row r="30" spans="1:50" ht="42" x14ac:dyDescent="0.25">
      <c r="A30" s="72"/>
      <c r="B30" s="73"/>
      <c r="C30" s="74"/>
      <c r="D30" s="24" t="s">
        <v>15</v>
      </c>
      <c r="E30" s="35">
        <f>F30+G30+H30+I30+J30+K30</f>
        <v>0</v>
      </c>
      <c r="F30" s="35"/>
      <c r="G30" s="35"/>
      <c r="H30" s="38"/>
      <c r="I30" s="37"/>
      <c r="J30" s="39"/>
      <c r="K30" s="39"/>
      <c r="L30" s="80"/>
      <c r="M30" s="78"/>
      <c r="N30" s="78"/>
      <c r="O30" s="74"/>
      <c r="P30" s="74"/>
      <c r="R30" s="7"/>
      <c r="S30" s="7"/>
      <c r="T30" s="7"/>
    </row>
    <row r="31" spans="1:50" ht="96" customHeight="1" x14ac:dyDescent="0.25">
      <c r="A31" s="72"/>
      <c r="B31" s="73"/>
      <c r="C31" s="74"/>
      <c r="D31" s="24" t="s">
        <v>16</v>
      </c>
      <c r="E31" s="35">
        <f>F31+G31+H31+I31+J31+K31</f>
        <v>0</v>
      </c>
      <c r="F31" s="35"/>
      <c r="G31" s="35"/>
      <c r="H31" s="38"/>
      <c r="I31" s="48"/>
      <c r="J31" s="39"/>
      <c r="K31" s="39"/>
      <c r="L31" s="80"/>
      <c r="M31" s="78"/>
      <c r="N31" s="78"/>
      <c r="O31" s="74"/>
      <c r="P31" s="74"/>
      <c r="R31" s="7"/>
      <c r="S31" s="7"/>
      <c r="T31" s="7"/>
    </row>
    <row r="32" spans="1:50" s="2" customFormat="1" ht="30" customHeight="1" x14ac:dyDescent="0.25">
      <c r="A32" s="82" t="s">
        <v>20</v>
      </c>
      <c r="B32" s="85" t="s">
        <v>25</v>
      </c>
      <c r="C32" s="69" t="s">
        <v>116</v>
      </c>
      <c r="D32" s="22" t="s">
        <v>12</v>
      </c>
      <c r="E32" s="35">
        <f t="shared" ref="E32:K32" si="13">E33+E34+E35+E36</f>
        <v>8131.9000000000005</v>
      </c>
      <c r="F32" s="35">
        <f t="shared" si="13"/>
        <v>1199.2</v>
      </c>
      <c r="G32" s="35">
        <f t="shared" si="13"/>
        <v>1111.3</v>
      </c>
      <c r="H32" s="38">
        <f t="shared" si="13"/>
        <v>1462.4</v>
      </c>
      <c r="I32" s="48">
        <f t="shared" si="13"/>
        <v>2145.6999999999998</v>
      </c>
      <c r="J32" s="39">
        <f t="shared" si="13"/>
        <v>1863.3</v>
      </c>
      <c r="K32" s="39">
        <f t="shared" si="13"/>
        <v>350</v>
      </c>
      <c r="L32" s="70" t="s">
        <v>23</v>
      </c>
      <c r="M32" s="71" t="s">
        <v>37</v>
      </c>
      <c r="N32" s="71" t="s">
        <v>38</v>
      </c>
      <c r="O32" s="69" t="s">
        <v>64</v>
      </c>
      <c r="P32" s="69" t="s">
        <v>70</v>
      </c>
      <c r="Q32" s="5"/>
      <c r="R32" s="12"/>
      <c r="S32" s="12"/>
      <c r="T32" s="12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s="2" customFormat="1" ht="105" x14ac:dyDescent="0.25">
      <c r="A33" s="82"/>
      <c r="B33" s="85"/>
      <c r="C33" s="69"/>
      <c r="D33" s="22" t="s">
        <v>13</v>
      </c>
      <c r="E33" s="35">
        <f>F33+G33+H33+I33+J33+K33</f>
        <v>8131.9000000000005</v>
      </c>
      <c r="F33" s="35">
        <v>1199.2</v>
      </c>
      <c r="G33" s="35">
        <v>1111.3</v>
      </c>
      <c r="H33" s="38">
        <v>1462.4</v>
      </c>
      <c r="I33" s="48">
        <v>2145.6999999999998</v>
      </c>
      <c r="J33" s="63">
        <v>1863.3</v>
      </c>
      <c r="K33" s="39">
        <v>350</v>
      </c>
      <c r="L33" s="70"/>
      <c r="M33" s="71"/>
      <c r="N33" s="71"/>
      <c r="O33" s="69"/>
      <c r="P33" s="69"/>
      <c r="Q33" s="5"/>
      <c r="R33" s="94"/>
      <c r="S33" s="12"/>
      <c r="T33" s="12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s="2" customFormat="1" ht="42" x14ac:dyDescent="0.25">
      <c r="A34" s="82"/>
      <c r="B34" s="85"/>
      <c r="C34" s="69"/>
      <c r="D34" s="22" t="s">
        <v>14</v>
      </c>
      <c r="E34" s="35">
        <f>F34+G34+H34+I34+J34+K34</f>
        <v>0</v>
      </c>
      <c r="F34" s="35"/>
      <c r="G34" s="35"/>
      <c r="H34" s="38"/>
      <c r="I34" s="37"/>
      <c r="J34" s="39"/>
      <c r="K34" s="39"/>
      <c r="L34" s="70"/>
      <c r="M34" s="71"/>
      <c r="N34" s="71"/>
      <c r="O34" s="69"/>
      <c r="P34" s="69"/>
      <c r="Q34" s="5"/>
      <c r="R34" s="94"/>
      <c r="S34" s="12"/>
      <c r="T34" s="12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s="2" customFormat="1" ht="42" x14ac:dyDescent="0.25">
      <c r="A35" s="82"/>
      <c r="B35" s="85"/>
      <c r="C35" s="69"/>
      <c r="D35" s="22" t="s">
        <v>15</v>
      </c>
      <c r="E35" s="35">
        <f>F35+G35+H35+I35+J35+K35</f>
        <v>0</v>
      </c>
      <c r="F35" s="35"/>
      <c r="G35" s="35"/>
      <c r="H35" s="38"/>
      <c r="I35" s="37"/>
      <c r="J35" s="39"/>
      <c r="K35" s="39"/>
      <c r="L35" s="70"/>
      <c r="M35" s="71"/>
      <c r="N35" s="71"/>
      <c r="O35" s="69"/>
      <c r="P35" s="69"/>
      <c r="Q35" s="5"/>
      <c r="R35" s="94"/>
      <c r="S35" s="12"/>
      <c r="T35" s="12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s="2" customFormat="1" ht="60" customHeight="1" x14ac:dyDescent="0.25">
      <c r="A36" s="82"/>
      <c r="B36" s="85"/>
      <c r="C36" s="69"/>
      <c r="D36" s="22" t="s">
        <v>16</v>
      </c>
      <c r="E36" s="35">
        <f>F36+G36+H36+I36+J36+K36</f>
        <v>0</v>
      </c>
      <c r="F36" s="35"/>
      <c r="G36" s="35"/>
      <c r="H36" s="38"/>
      <c r="I36" s="37"/>
      <c r="J36" s="39"/>
      <c r="K36" s="39"/>
      <c r="L36" s="70"/>
      <c r="M36" s="71"/>
      <c r="N36" s="71"/>
      <c r="O36" s="69"/>
      <c r="P36" s="69"/>
      <c r="Q36" s="5"/>
      <c r="R36" s="94"/>
      <c r="S36" s="12"/>
      <c r="T36" s="12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44.25" customHeight="1" x14ac:dyDescent="0.25">
      <c r="A37" s="72" t="s">
        <v>24</v>
      </c>
      <c r="B37" s="73" t="s">
        <v>125</v>
      </c>
      <c r="C37" s="74" t="s">
        <v>93</v>
      </c>
      <c r="D37" s="24" t="s">
        <v>12</v>
      </c>
      <c r="E37" s="35">
        <f t="shared" ref="E37:K37" si="14">E38+E39+E40+E41</f>
        <v>10626.5</v>
      </c>
      <c r="F37" s="35">
        <f t="shared" si="14"/>
        <v>1873.5</v>
      </c>
      <c r="G37" s="35">
        <f t="shared" si="14"/>
        <v>820.9</v>
      </c>
      <c r="H37" s="38">
        <f t="shared" si="14"/>
        <v>1641.3000000000002</v>
      </c>
      <c r="I37" s="48">
        <f t="shared" si="14"/>
        <v>3203.3999999999996</v>
      </c>
      <c r="J37" s="39">
        <f t="shared" si="14"/>
        <v>1848.4</v>
      </c>
      <c r="K37" s="39">
        <f t="shared" si="14"/>
        <v>1239</v>
      </c>
      <c r="L37" s="80" t="s">
        <v>23</v>
      </c>
      <c r="M37" s="78" t="s">
        <v>37</v>
      </c>
      <c r="N37" s="78" t="s">
        <v>38</v>
      </c>
      <c r="O37" s="69" t="s">
        <v>64</v>
      </c>
      <c r="P37" s="69" t="s">
        <v>70</v>
      </c>
      <c r="R37" s="94"/>
      <c r="S37" s="7"/>
      <c r="T37" s="7"/>
    </row>
    <row r="38" spans="1:45" ht="126" customHeight="1" x14ac:dyDescent="0.25">
      <c r="A38" s="72"/>
      <c r="B38" s="73"/>
      <c r="C38" s="74"/>
      <c r="D38" s="24" t="s">
        <v>13</v>
      </c>
      <c r="E38" s="35">
        <f>F38+G38+H38+I38+J38+K38</f>
        <v>6563.9</v>
      </c>
      <c r="F38" s="35">
        <v>808.2</v>
      </c>
      <c r="G38" s="35">
        <v>490.4</v>
      </c>
      <c r="H38" s="38">
        <v>808.6</v>
      </c>
      <c r="I38" s="48">
        <v>2508.6999999999998</v>
      </c>
      <c r="J38" s="63">
        <v>1149</v>
      </c>
      <c r="K38" s="39">
        <v>799</v>
      </c>
      <c r="L38" s="80"/>
      <c r="M38" s="78"/>
      <c r="N38" s="78"/>
      <c r="O38" s="69"/>
      <c r="P38" s="69"/>
    </row>
    <row r="39" spans="1:45" ht="42" x14ac:dyDescent="0.25">
      <c r="A39" s="72"/>
      <c r="B39" s="73"/>
      <c r="C39" s="74"/>
      <c r="D39" s="24" t="s">
        <v>14</v>
      </c>
      <c r="E39" s="35">
        <f>F39+G39+H39+I39+J39+K39</f>
        <v>0</v>
      </c>
      <c r="F39" s="35"/>
      <c r="G39" s="35"/>
      <c r="H39" s="38"/>
      <c r="I39" s="37"/>
      <c r="J39" s="39"/>
      <c r="K39" s="39"/>
      <c r="L39" s="80"/>
      <c r="M39" s="78"/>
      <c r="N39" s="78"/>
      <c r="O39" s="69"/>
      <c r="P39" s="69"/>
    </row>
    <row r="40" spans="1:45" ht="42" x14ac:dyDescent="0.25">
      <c r="A40" s="72"/>
      <c r="B40" s="73"/>
      <c r="C40" s="74"/>
      <c r="D40" s="24" t="s">
        <v>15</v>
      </c>
      <c r="E40" s="35">
        <f>F40+G40+H40+I40+J40+K40</f>
        <v>0</v>
      </c>
      <c r="F40" s="35"/>
      <c r="G40" s="35"/>
      <c r="H40" s="38"/>
      <c r="I40" s="37"/>
      <c r="J40" s="39"/>
      <c r="K40" s="39"/>
      <c r="L40" s="80"/>
      <c r="M40" s="78"/>
      <c r="N40" s="78"/>
      <c r="O40" s="69"/>
      <c r="P40" s="69"/>
    </row>
    <row r="41" spans="1:45" ht="45" customHeight="1" x14ac:dyDescent="0.25">
      <c r="A41" s="72"/>
      <c r="B41" s="73"/>
      <c r="C41" s="74"/>
      <c r="D41" s="24" t="s">
        <v>16</v>
      </c>
      <c r="E41" s="35">
        <f>F41+G41+H41+I41+J41+K41</f>
        <v>4062.6</v>
      </c>
      <c r="F41" s="35">
        <v>1065.3</v>
      </c>
      <c r="G41" s="35">
        <v>330.5</v>
      </c>
      <c r="H41" s="38">
        <v>832.7</v>
      </c>
      <c r="I41" s="48">
        <v>694.7</v>
      </c>
      <c r="J41" s="39">
        <v>699.4</v>
      </c>
      <c r="K41" s="39">
        <v>440</v>
      </c>
      <c r="L41" s="80"/>
      <c r="M41" s="78"/>
      <c r="N41" s="78"/>
      <c r="O41" s="69"/>
      <c r="P41" s="69"/>
    </row>
    <row r="42" spans="1:45" ht="15.75" hidden="1" customHeight="1" x14ac:dyDescent="0.25">
      <c r="A42" s="82" t="s">
        <v>26</v>
      </c>
      <c r="B42" s="85" t="s">
        <v>45</v>
      </c>
      <c r="C42" s="74" t="s">
        <v>46</v>
      </c>
      <c r="D42" s="24" t="s">
        <v>12</v>
      </c>
      <c r="E42" s="35">
        <f t="shared" ref="E42:K42" si="15">E43+E44+E45+E46</f>
        <v>0</v>
      </c>
      <c r="F42" s="35">
        <f t="shared" si="15"/>
        <v>0</v>
      </c>
      <c r="G42" s="35">
        <f t="shared" si="15"/>
        <v>0</v>
      </c>
      <c r="H42" s="38">
        <f t="shared" si="15"/>
        <v>0</v>
      </c>
      <c r="I42" s="37">
        <f t="shared" si="15"/>
        <v>0</v>
      </c>
      <c r="J42" s="39">
        <f t="shared" si="15"/>
        <v>0</v>
      </c>
      <c r="K42" s="39">
        <f t="shared" si="15"/>
        <v>0</v>
      </c>
      <c r="L42" s="80" t="s">
        <v>23</v>
      </c>
      <c r="M42" s="78" t="s">
        <v>42</v>
      </c>
      <c r="N42" s="95" t="s">
        <v>77</v>
      </c>
      <c r="O42" s="74" t="s">
        <v>47</v>
      </c>
      <c r="P42" s="74" t="s">
        <v>55</v>
      </c>
    </row>
    <row r="43" spans="1:45" ht="62.25" hidden="1" customHeight="1" x14ac:dyDescent="0.25">
      <c r="A43" s="82"/>
      <c r="B43" s="85"/>
      <c r="C43" s="74"/>
      <c r="D43" s="24" t="s">
        <v>13</v>
      </c>
      <c r="E43" s="35">
        <f>F43+G43+H43+I43+J43+K43</f>
        <v>0</v>
      </c>
      <c r="F43" s="35"/>
      <c r="G43" s="35"/>
      <c r="H43" s="38"/>
      <c r="I43" s="37"/>
      <c r="J43" s="39"/>
      <c r="K43" s="39"/>
      <c r="L43" s="80"/>
      <c r="M43" s="78"/>
      <c r="N43" s="95"/>
      <c r="O43" s="74"/>
      <c r="P43" s="74"/>
    </row>
    <row r="44" spans="1:45" ht="42" hidden="1" x14ac:dyDescent="0.25">
      <c r="A44" s="82"/>
      <c r="B44" s="85"/>
      <c r="C44" s="74"/>
      <c r="D44" s="24" t="s">
        <v>14</v>
      </c>
      <c r="E44" s="35">
        <f>F44+G44+H44+I44+J44+K44</f>
        <v>0</v>
      </c>
      <c r="F44" s="35"/>
      <c r="G44" s="35"/>
      <c r="H44" s="38"/>
      <c r="I44" s="37"/>
      <c r="J44" s="39"/>
      <c r="K44" s="39"/>
      <c r="L44" s="80"/>
      <c r="M44" s="78"/>
      <c r="N44" s="95"/>
      <c r="O44" s="74"/>
      <c r="P44" s="74"/>
    </row>
    <row r="45" spans="1:45" ht="42" hidden="1" x14ac:dyDescent="0.25">
      <c r="A45" s="82"/>
      <c r="B45" s="85"/>
      <c r="C45" s="74"/>
      <c r="D45" s="24" t="s">
        <v>15</v>
      </c>
      <c r="E45" s="35">
        <f>F45+G45+H45+I45+J45+K45</f>
        <v>0</v>
      </c>
      <c r="F45" s="35"/>
      <c r="G45" s="35"/>
      <c r="H45" s="38"/>
      <c r="I45" s="37"/>
      <c r="J45" s="39"/>
      <c r="K45" s="39"/>
      <c r="L45" s="80"/>
      <c r="M45" s="78"/>
      <c r="N45" s="95"/>
      <c r="O45" s="74"/>
      <c r="P45" s="74"/>
    </row>
    <row r="46" spans="1:45" ht="42" hidden="1" x14ac:dyDescent="0.25">
      <c r="A46" s="82"/>
      <c r="B46" s="85"/>
      <c r="C46" s="74"/>
      <c r="D46" s="24" t="s">
        <v>16</v>
      </c>
      <c r="E46" s="35">
        <f>F46+G46+H46+I46+J46+K46</f>
        <v>0</v>
      </c>
      <c r="F46" s="35"/>
      <c r="G46" s="35"/>
      <c r="H46" s="38"/>
      <c r="I46" s="37"/>
      <c r="J46" s="39"/>
      <c r="K46" s="39"/>
      <c r="L46" s="80"/>
      <c r="M46" s="78"/>
      <c r="N46" s="95"/>
      <c r="O46" s="74"/>
      <c r="P46" s="74"/>
    </row>
    <row r="47" spans="1:45" ht="39.75" customHeight="1" x14ac:dyDescent="0.25">
      <c r="A47" s="82" t="s">
        <v>50</v>
      </c>
      <c r="B47" s="85" t="s">
        <v>129</v>
      </c>
      <c r="C47" s="74" t="s">
        <v>27</v>
      </c>
      <c r="D47" s="24" t="s">
        <v>12</v>
      </c>
      <c r="E47" s="35">
        <f t="shared" ref="E47:K48" si="16">E52</f>
        <v>17500</v>
      </c>
      <c r="F47" s="35">
        <f t="shared" si="16"/>
        <v>3500</v>
      </c>
      <c r="G47" s="35">
        <f t="shared" si="16"/>
        <v>3500</v>
      </c>
      <c r="H47" s="38">
        <f t="shared" si="16"/>
        <v>3500</v>
      </c>
      <c r="I47" s="47">
        <f t="shared" si="16"/>
        <v>3500</v>
      </c>
      <c r="J47" s="39">
        <f t="shared" si="16"/>
        <v>3500</v>
      </c>
      <c r="K47" s="39">
        <f t="shared" si="16"/>
        <v>0</v>
      </c>
      <c r="L47" s="80" t="s">
        <v>23</v>
      </c>
      <c r="M47" s="78" t="s">
        <v>37</v>
      </c>
      <c r="N47" s="78" t="s">
        <v>38</v>
      </c>
      <c r="O47" s="74" t="s">
        <v>17</v>
      </c>
      <c r="P47" s="74" t="s">
        <v>17</v>
      </c>
    </row>
    <row r="48" spans="1:45" ht="128.25" customHeight="1" x14ac:dyDescent="0.25">
      <c r="A48" s="82"/>
      <c r="B48" s="85"/>
      <c r="C48" s="74"/>
      <c r="D48" s="24" t="s">
        <v>13</v>
      </c>
      <c r="E48" s="35">
        <f t="shared" si="16"/>
        <v>17500</v>
      </c>
      <c r="F48" s="35">
        <f t="shared" si="16"/>
        <v>3500</v>
      </c>
      <c r="G48" s="35">
        <f t="shared" si="16"/>
        <v>3500</v>
      </c>
      <c r="H48" s="38">
        <f t="shared" si="16"/>
        <v>3500</v>
      </c>
      <c r="I48" s="47">
        <f t="shared" si="16"/>
        <v>3500</v>
      </c>
      <c r="J48" s="39">
        <f t="shared" si="16"/>
        <v>3500</v>
      </c>
      <c r="K48" s="39">
        <f t="shared" si="16"/>
        <v>0</v>
      </c>
      <c r="L48" s="80"/>
      <c r="M48" s="78"/>
      <c r="N48" s="78"/>
      <c r="O48" s="74"/>
      <c r="P48" s="74"/>
      <c r="R48" s="84"/>
      <c r="S48" s="7"/>
      <c r="T48" s="7"/>
    </row>
    <row r="49" spans="1:45" ht="42" x14ac:dyDescent="0.25">
      <c r="A49" s="82"/>
      <c r="B49" s="85"/>
      <c r="C49" s="74"/>
      <c r="D49" s="24" t="s">
        <v>14</v>
      </c>
      <c r="E49" s="35">
        <f t="shared" ref="E49:K51" si="17">E54</f>
        <v>0</v>
      </c>
      <c r="F49" s="35">
        <f t="shared" si="17"/>
        <v>0</v>
      </c>
      <c r="G49" s="35">
        <f t="shared" si="17"/>
        <v>0</v>
      </c>
      <c r="H49" s="38">
        <f t="shared" si="17"/>
        <v>0</v>
      </c>
      <c r="I49" s="47">
        <f t="shared" si="17"/>
        <v>0</v>
      </c>
      <c r="J49" s="39">
        <f t="shared" si="17"/>
        <v>0</v>
      </c>
      <c r="K49" s="39">
        <f t="shared" si="17"/>
        <v>0</v>
      </c>
      <c r="L49" s="80"/>
      <c r="M49" s="78"/>
      <c r="N49" s="78"/>
      <c r="O49" s="74"/>
      <c r="P49" s="74"/>
      <c r="R49" s="84"/>
      <c r="S49" s="7"/>
      <c r="T49" s="7"/>
    </row>
    <row r="50" spans="1:45" ht="42" x14ac:dyDescent="0.25">
      <c r="A50" s="82"/>
      <c r="B50" s="85"/>
      <c r="C50" s="74"/>
      <c r="D50" s="24" t="s">
        <v>15</v>
      </c>
      <c r="E50" s="35">
        <f t="shared" si="17"/>
        <v>0</v>
      </c>
      <c r="F50" s="35">
        <f t="shared" si="17"/>
        <v>0</v>
      </c>
      <c r="G50" s="35">
        <f t="shared" si="17"/>
        <v>0</v>
      </c>
      <c r="H50" s="38">
        <f t="shared" si="17"/>
        <v>0</v>
      </c>
      <c r="I50" s="47">
        <f t="shared" si="17"/>
        <v>0</v>
      </c>
      <c r="J50" s="39">
        <f t="shared" si="17"/>
        <v>0</v>
      </c>
      <c r="K50" s="39">
        <f t="shared" si="17"/>
        <v>0</v>
      </c>
      <c r="L50" s="80"/>
      <c r="M50" s="78"/>
      <c r="N50" s="78"/>
      <c r="O50" s="74"/>
      <c r="P50" s="74"/>
      <c r="R50" s="84"/>
      <c r="S50" s="7"/>
      <c r="T50" s="7"/>
    </row>
    <row r="51" spans="1:45" ht="42" x14ac:dyDescent="0.25">
      <c r="A51" s="82"/>
      <c r="B51" s="85"/>
      <c r="C51" s="74"/>
      <c r="D51" s="24" t="s">
        <v>16</v>
      </c>
      <c r="E51" s="35">
        <f t="shared" si="17"/>
        <v>0</v>
      </c>
      <c r="F51" s="35">
        <f t="shared" si="17"/>
        <v>0</v>
      </c>
      <c r="G51" s="35">
        <f t="shared" si="17"/>
        <v>0</v>
      </c>
      <c r="H51" s="38">
        <f t="shared" si="17"/>
        <v>0</v>
      </c>
      <c r="I51" s="47">
        <f t="shared" si="17"/>
        <v>0</v>
      </c>
      <c r="J51" s="39">
        <f t="shared" si="17"/>
        <v>0</v>
      </c>
      <c r="K51" s="39">
        <f t="shared" si="17"/>
        <v>0</v>
      </c>
      <c r="L51" s="80"/>
      <c r="M51" s="78"/>
      <c r="N51" s="78"/>
      <c r="O51" s="74"/>
      <c r="P51" s="74"/>
      <c r="R51" s="84"/>
      <c r="S51" s="7"/>
      <c r="T51" s="7"/>
    </row>
    <row r="52" spans="1:45" ht="48.75" customHeight="1" x14ac:dyDescent="0.25">
      <c r="A52" s="82" t="s">
        <v>60</v>
      </c>
      <c r="B52" s="85" t="s">
        <v>130</v>
      </c>
      <c r="C52" s="74" t="s">
        <v>27</v>
      </c>
      <c r="D52" s="24" t="s">
        <v>12</v>
      </c>
      <c r="E52" s="35">
        <f t="shared" ref="E52:K52" si="18">E53+E54+E55+E56</f>
        <v>17500</v>
      </c>
      <c r="F52" s="35">
        <f t="shared" si="18"/>
        <v>3500</v>
      </c>
      <c r="G52" s="35">
        <f t="shared" si="18"/>
        <v>3500</v>
      </c>
      <c r="H52" s="38">
        <f t="shared" si="18"/>
        <v>3500</v>
      </c>
      <c r="I52" s="47">
        <f t="shared" si="18"/>
        <v>3500</v>
      </c>
      <c r="J52" s="36">
        <f t="shared" si="18"/>
        <v>3500</v>
      </c>
      <c r="K52" s="36">
        <f t="shared" si="18"/>
        <v>0</v>
      </c>
      <c r="L52" s="80" t="s">
        <v>23</v>
      </c>
      <c r="M52" s="78" t="s">
        <v>83</v>
      </c>
      <c r="N52" s="78" t="s">
        <v>38</v>
      </c>
      <c r="O52" s="74" t="s">
        <v>65</v>
      </c>
      <c r="P52" s="69" t="s">
        <v>68</v>
      </c>
      <c r="R52" s="84"/>
      <c r="S52" s="7"/>
      <c r="T52" s="7"/>
    </row>
    <row r="53" spans="1:45" ht="129" customHeight="1" x14ac:dyDescent="0.25">
      <c r="A53" s="82"/>
      <c r="B53" s="85"/>
      <c r="C53" s="74"/>
      <c r="D53" s="24" t="s">
        <v>13</v>
      </c>
      <c r="E53" s="35">
        <f>F53+G53+H53+I53+J53+K53</f>
        <v>17500</v>
      </c>
      <c r="F53" s="35">
        <v>3500</v>
      </c>
      <c r="G53" s="35">
        <v>3500</v>
      </c>
      <c r="H53" s="38">
        <v>3500</v>
      </c>
      <c r="I53" s="47">
        <v>3500</v>
      </c>
      <c r="J53" s="36">
        <v>3500</v>
      </c>
      <c r="K53" s="36">
        <v>0</v>
      </c>
      <c r="L53" s="80"/>
      <c r="M53" s="78"/>
      <c r="N53" s="78"/>
      <c r="O53" s="74"/>
      <c r="P53" s="69"/>
      <c r="R53" s="84"/>
      <c r="S53" s="7"/>
      <c r="T53" s="7"/>
    </row>
    <row r="54" spans="1:45" ht="42" x14ac:dyDescent="0.25">
      <c r="A54" s="82"/>
      <c r="B54" s="85"/>
      <c r="C54" s="74"/>
      <c r="D54" s="24" t="s">
        <v>14</v>
      </c>
      <c r="E54" s="35">
        <f>F54+G54+H54+I54+J54+K54</f>
        <v>0</v>
      </c>
      <c r="F54" s="35"/>
      <c r="G54" s="35"/>
      <c r="H54" s="38"/>
      <c r="I54" s="37"/>
      <c r="J54" s="36"/>
      <c r="K54" s="36"/>
      <c r="L54" s="80"/>
      <c r="M54" s="78"/>
      <c r="N54" s="78"/>
      <c r="O54" s="74"/>
      <c r="P54" s="69"/>
      <c r="R54" s="84"/>
      <c r="S54" s="7"/>
      <c r="T54" s="7"/>
    </row>
    <row r="55" spans="1:45" ht="42" x14ac:dyDescent="0.25">
      <c r="A55" s="82"/>
      <c r="B55" s="85"/>
      <c r="C55" s="74"/>
      <c r="D55" s="24" t="s">
        <v>15</v>
      </c>
      <c r="E55" s="35">
        <f>F55+G55+H55+I55+J55+K55</f>
        <v>0</v>
      </c>
      <c r="F55" s="35"/>
      <c r="G55" s="35"/>
      <c r="H55" s="38"/>
      <c r="I55" s="37"/>
      <c r="J55" s="36"/>
      <c r="K55" s="36"/>
      <c r="L55" s="80"/>
      <c r="M55" s="78"/>
      <c r="N55" s="78"/>
      <c r="O55" s="74"/>
      <c r="P55" s="69"/>
      <c r="R55" s="84"/>
      <c r="S55" s="7"/>
      <c r="T55" s="7"/>
    </row>
    <row r="56" spans="1:45" ht="55.5" customHeight="1" x14ac:dyDescent="0.25">
      <c r="A56" s="82"/>
      <c r="B56" s="85"/>
      <c r="C56" s="74"/>
      <c r="D56" s="24" t="s">
        <v>16</v>
      </c>
      <c r="E56" s="35">
        <f>F56+G56+H56+I56+J56+K56</f>
        <v>0</v>
      </c>
      <c r="F56" s="35"/>
      <c r="G56" s="35"/>
      <c r="H56" s="38"/>
      <c r="I56" s="37"/>
      <c r="J56" s="36"/>
      <c r="K56" s="36"/>
      <c r="L56" s="80"/>
      <c r="M56" s="78"/>
      <c r="N56" s="78"/>
      <c r="O56" s="74"/>
      <c r="P56" s="69"/>
      <c r="R56" s="84"/>
      <c r="S56" s="7"/>
      <c r="T56" s="7"/>
    </row>
    <row r="57" spans="1:45" ht="42" customHeight="1" x14ac:dyDescent="0.25">
      <c r="A57" s="82" t="s">
        <v>40</v>
      </c>
      <c r="B57" s="85" t="s">
        <v>51</v>
      </c>
      <c r="C57" s="69" t="s">
        <v>29</v>
      </c>
      <c r="D57" s="22" t="s">
        <v>12</v>
      </c>
      <c r="E57" s="35">
        <f t="shared" ref="E57:K57" si="19">E62</f>
        <v>3505</v>
      </c>
      <c r="F57" s="35">
        <f t="shared" si="19"/>
        <v>534</v>
      </c>
      <c r="G57" s="35">
        <f t="shared" si="19"/>
        <v>818.5</v>
      </c>
      <c r="H57" s="38">
        <f t="shared" si="19"/>
        <v>534</v>
      </c>
      <c r="I57" s="47">
        <f t="shared" si="19"/>
        <v>533.5</v>
      </c>
      <c r="J57" s="36">
        <f t="shared" si="19"/>
        <v>534</v>
      </c>
      <c r="K57" s="36">
        <f t="shared" si="19"/>
        <v>551</v>
      </c>
      <c r="L57" s="70" t="s">
        <v>23</v>
      </c>
      <c r="M57" s="71" t="s">
        <v>37</v>
      </c>
      <c r="N57" s="71" t="s">
        <v>38</v>
      </c>
      <c r="O57" s="74" t="s">
        <v>17</v>
      </c>
      <c r="P57" s="74" t="s">
        <v>17</v>
      </c>
      <c r="R57" s="84"/>
      <c r="S57" s="7"/>
      <c r="T57" s="7"/>
    </row>
    <row r="58" spans="1:45" ht="105" x14ac:dyDescent="0.25">
      <c r="A58" s="82"/>
      <c r="B58" s="85"/>
      <c r="C58" s="69"/>
      <c r="D58" s="22" t="s">
        <v>13</v>
      </c>
      <c r="E58" s="35">
        <f>E63</f>
        <v>3189.9</v>
      </c>
      <c r="F58" s="35">
        <f t="shared" ref="F58:K58" si="20">F63</f>
        <v>534</v>
      </c>
      <c r="G58" s="35">
        <f t="shared" si="20"/>
        <v>503.4</v>
      </c>
      <c r="H58" s="38">
        <f t="shared" si="20"/>
        <v>534</v>
      </c>
      <c r="I58" s="47">
        <f t="shared" si="20"/>
        <v>533.5</v>
      </c>
      <c r="J58" s="36">
        <f t="shared" si="20"/>
        <v>534</v>
      </c>
      <c r="K58" s="36">
        <f t="shared" si="20"/>
        <v>551</v>
      </c>
      <c r="L58" s="70"/>
      <c r="M58" s="71"/>
      <c r="N58" s="71"/>
      <c r="O58" s="74"/>
      <c r="P58" s="74"/>
      <c r="R58" s="84"/>
      <c r="S58" s="7"/>
      <c r="T58" s="7"/>
    </row>
    <row r="59" spans="1:45" ht="42" x14ac:dyDescent="0.25">
      <c r="A59" s="82"/>
      <c r="B59" s="85"/>
      <c r="C59" s="69"/>
      <c r="D59" s="22" t="s">
        <v>14</v>
      </c>
      <c r="E59" s="35">
        <f>E64</f>
        <v>0</v>
      </c>
      <c r="F59" s="35">
        <f t="shared" ref="F59:K59" si="21">F64</f>
        <v>0</v>
      </c>
      <c r="G59" s="35">
        <f t="shared" si="21"/>
        <v>0</v>
      </c>
      <c r="H59" s="38">
        <f t="shared" si="21"/>
        <v>0</v>
      </c>
      <c r="I59" s="47">
        <f t="shared" si="21"/>
        <v>0</v>
      </c>
      <c r="J59" s="36">
        <f t="shared" si="21"/>
        <v>0</v>
      </c>
      <c r="K59" s="36">
        <f t="shared" si="21"/>
        <v>0</v>
      </c>
      <c r="L59" s="70"/>
      <c r="M59" s="71"/>
      <c r="N59" s="71"/>
      <c r="O59" s="74"/>
      <c r="P59" s="74"/>
      <c r="R59" s="84"/>
      <c r="S59" s="7"/>
      <c r="T59" s="7"/>
    </row>
    <row r="60" spans="1:45" ht="42" x14ac:dyDescent="0.25">
      <c r="A60" s="82"/>
      <c r="B60" s="85"/>
      <c r="C60" s="69"/>
      <c r="D60" s="22" t="s">
        <v>15</v>
      </c>
      <c r="E60" s="35">
        <f>E65</f>
        <v>315.10000000000002</v>
      </c>
      <c r="F60" s="35">
        <f t="shared" ref="F60:K60" si="22">F65</f>
        <v>0</v>
      </c>
      <c r="G60" s="35">
        <f t="shared" si="22"/>
        <v>315.10000000000002</v>
      </c>
      <c r="H60" s="38">
        <f t="shared" si="22"/>
        <v>0</v>
      </c>
      <c r="I60" s="47">
        <f t="shared" si="22"/>
        <v>0</v>
      </c>
      <c r="J60" s="36">
        <f t="shared" si="22"/>
        <v>0</v>
      </c>
      <c r="K60" s="36">
        <f t="shared" si="22"/>
        <v>0</v>
      </c>
      <c r="L60" s="70"/>
      <c r="M60" s="71"/>
      <c r="N60" s="71"/>
      <c r="O60" s="74"/>
      <c r="P60" s="74"/>
      <c r="R60" s="84"/>
      <c r="S60" s="7"/>
      <c r="T60" s="7"/>
    </row>
    <row r="61" spans="1:45" ht="42" x14ac:dyDescent="0.25">
      <c r="A61" s="82"/>
      <c r="B61" s="85"/>
      <c r="C61" s="69"/>
      <c r="D61" s="22" t="s">
        <v>16</v>
      </c>
      <c r="E61" s="35">
        <f>E66</f>
        <v>0</v>
      </c>
      <c r="F61" s="35">
        <f t="shared" ref="F61:K61" si="23">F66</f>
        <v>0</v>
      </c>
      <c r="G61" s="35">
        <f t="shared" si="23"/>
        <v>0</v>
      </c>
      <c r="H61" s="38">
        <f t="shared" si="23"/>
        <v>0</v>
      </c>
      <c r="I61" s="47">
        <f t="shared" si="23"/>
        <v>0</v>
      </c>
      <c r="J61" s="36">
        <f t="shared" si="23"/>
        <v>0</v>
      </c>
      <c r="K61" s="36">
        <f t="shared" si="23"/>
        <v>0</v>
      </c>
      <c r="L61" s="70"/>
      <c r="M61" s="71"/>
      <c r="N61" s="71"/>
      <c r="O61" s="74"/>
      <c r="P61" s="74"/>
      <c r="R61" s="84"/>
      <c r="S61" s="7"/>
      <c r="T61" s="7"/>
    </row>
    <row r="62" spans="1:45" s="2" customFormat="1" ht="45" customHeight="1" x14ac:dyDescent="0.25">
      <c r="A62" s="82" t="s">
        <v>61</v>
      </c>
      <c r="B62" s="85" t="s">
        <v>62</v>
      </c>
      <c r="C62" s="69" t="s">
        <v>29</v>
      </c>
      <c r="D62" s="22" t="s">
        <v>12</v>
      </c>
      <c r="E62" s="35">
        <f t="shared" ref="E62:K62" si="24">E63+E64+E65+E66</f>
        <v>3505</v>
      </c>
      <c r="F62" s="35">
        <f t="shared" si="24"/>
        <v>534</v>
      </c>
      <c r="G62" s="35">
        <f t="shared" si="24"/>
        <v>818.5</v>
      </c>
      <c r="H62" s="38">
        <f t="shared" si="24"/>
        <v>534</v>
      </c>
      <c r="I62" s="47">
        <f t="shared" si="24"/>
        <v>533.5</v>
      </c>
      <c r="J62" s="36">
        <f t="shared" si="24"/>
        <v>534</v>
      </c>
      <c r="K62" s="36">
        <f t="shared" si="24"/>
        <v>551</v>
      </c>
      <c r="L62" s="70" t="s">
        <v>23</v>
      </c>
      <c r="M62" s="71" t="s">
        <v>37</v>
      </c>
      <c r="N62" s="71" t="s">
        <v>38</v>
      </c>
      <c r="O62" s="69" t="s">
        <v>28</v>
      </c>
      <c r="P62" s="69" t="s">
        <v>69</v>
      </c>
      <c r="Q62" s="5"/>
      <c r="R62" s="84"/>
      <c r="S62" s="12"/>
      <c r="T62" s="12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s="2" customFormat="1" ht="136.5" customHeight="1" x14ac:dyDescent="0.25">
      <c r="A63" s="82"/>
      <c r="B63" s="85"/>
      <c r="C63" s="69"/>
      <c r="D63" s="22" t="s">
        <v>13</v>
      </c>
      <c r="E63" s="35">
        <f>F63+G63+H63+I63+J63+K63</f>
        <v>3189.9</v>
      </c>
      <c r="F63" s="35">
        <v>534</v>
      </c>
      <c r="G63" s="35">
        <v>503.4</v>
      </c>
      <c r="H63" s="38">
        <v>534</v>
      </c>
      <c r="I63" s="47">
        <v>533.5</v>
      </c>
      <c r="J63" s="36">
        <v>534</v>
      </c>
      <c r="K63" s="36">
        <v>551</v>
      </c>
      <c r="L63" s="70"/>
      <c r="M63" s="71"/>
      <c r="N63" s="71"/>
      <c r="O63" s="69"/>
      <c r="P63" s="69"/>
      <c r="Q63" s="5"/>
      <c r="R63" s="12"/>
      <c r="S63" s="12"/>
      <c r="T63" s="12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s="2" customFormat="1" ht="42" x14ac:dyDescent="0.25">
      <c r="A64" s="82"/>
      <c r="B64" s="85"/>
      <c r="C64" s="69"/>
      <c r="D64" s="22" t="s">
        <v>14</v>
      </c>
      <c r="E64" s="35">
        <f>F64+G64+H64+I64+J64+K64</f>
        <v>0</v>
      </c>
      <c r="F64" s="35"/>
      <c r="G64" s="35"/>
      <c r="H64" s="38"/>
      <c r="I64" s="37"/>
      <c r="J64" s="37"/>
      <c r="K64" s="37"/>
      <c r="L64" s="70"/>
      <c r="M64" s="71"/>
      <c r="N64" s="71"/>
      <c r="O64" s="69"/>
      <c r="P64" s="69"/>
      <c r="Q64" s="5"/>
      <c r="R64" s="12"/>
      <c r="S64" s="12"/>
      <c r="T64" s="12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s="2" customFormat="1" ht="42" x14ac:dyDescent="0.25">
      <c r="A65" s="82"/>
      <c r="B65" s="85"/>
      <c r="C65" s="69"/>
      <c r="D65" s="22" t="s">
        <v>15</v>
      </c>
      <c r="E65" s="35">
        <f>F65+G65+H65+I65+J65+K65</f>
        <v>315.10000000000002</v>
      </c>
      <c r="F65" s="35"/>
      <c r="G65" s="35">
        <v>315.10000000000002</v>
      </c>
      <c r="H65" s="38"/>
      <c r="I65" s="37"/>
      <c r="J65" s="37"/>
      <c r="K65" s="37"/>
      <c r="L65" s="70"/>
      <c r="M65" s="71"/>
      <c r="N65" s="71"/>
      <c r="O65" s="69"/>
      <c r="P65" s="69"/>
      <c r="Q65" s="5"/>
      <c r="R65" s="12"/>
      <c r="S65" s="12"/>
      <c r="T65" s="12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s="2" customFormat="1" ht="42.75" customHeight="1" x14ac:dyDescent="0.25">
      <c r="A66" s="82"/>
      <c r="B66" s="85"/>
      <c r="C66" s="69"/>
      <c r="D66" s="22" t="s">
        <v>16</v>
      </c>
      <c r="E66" s="35">
        <f>F66+G66+H66+I66+J66+K66</f>
        <v>0</v>
      </c>
      <c r="F66" s="35"/>
      <c r="G66" s="35"/>
      <c r="H66" s="38"/>
      <c r="I66" s="37"/>
      <c r="J66" s="37"/>
      <c r="K66" s="37"/>
      <c r="L66" s="70"/>
      <c r="M66" s="71"/>
      <c r="N66" s="71"/>
      <c r="O66" s="69"/>
      <c r="P66" s="69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ht="56.25" customHeight="1" x14ac:dyDescent="0.25">
      <c r="A67" s="72" t="s">
        <v>56</v>
      </c>
      <c r="B67" s="81" t="s">
        <v>32</v>
      </c>
      <c r="C67" s="74" t="s">
        <v>100</v>
      </c>
      <c r="D67" s="24" t="s">
        <v>12</v>
      </c>
      <c r="E67" s="35">
        <f>E72+E77</f>
        <v>46109.200000000004</v>
      </c>
      <c r="F67" s="35">
        <f t="shared" ref="F67:K67" si="25">F72+F77</f>
        <v>16592.2</v>
      </c>
      <c r="G67" s="35">
        <f t="shared" si="25"/>
        <v>4339.3999999999996</v>
      </c>
      <c r="H67" s="38">
        <f t="shared" si="25"/>
        <v>1654.7</v>
      </c>
      <c r="I67" s="51">
        <f t="shared" si="25"/>
        <v>16589.399999999998</v>
      </c>
      <c r="J67" s="36">
        <f t="shared" si="25"/>
        <v>6933.5</v>
      </c>
      <c r="K67" s="36">
        <f t="shared" si="25"/>
        <v>0</v>
      </c>
      <c r="L67" s="80" t="s">
        <v>23</v>
      </c>
      <c r="M67" s="78" t="s">
        <v>39</v>
      </c>
      <c r="N67" s="78" t="s">
        <v>124</v>
      </c>
      <c r="O67" s="74" t="s">
        <v>17</v>
      </c>
      <c r="P67" s="74" t="s">
        <v>17</v>
      </c>
    </row>
    <row r="68" spans="1:45" ht="123" customHeight="1" x14ac:dyDescent="0.25">
      <c r="A68" s="72"/>
      <c r="B68" s="81"/>
      <c r="C68" s="74"/>
      <c r="D68" s="24" t="s">
        <v>13</v>
      </c>
      <c r="E68" s="35">
        <f t="shared" ref="E68:K71" si="26">E73+E78</f>
        <v>38014.6</v>
      </c>
      <c r="F68" s="35">
        <f t="shared" ref="F68:K69" si="27">F73+F78</f>
        <v>15742.2</v>
      </c>
      <c r="G68" s="35">
        <f t="shared" si="27"/>
        <v>4339.3999999999996</v>
      </c>
      <c r="H68" s="38">
        <f t="shared" si="27"/>
        <v>1654.7</v>
      </c>
      <c r="I68" s="51">
        <f t="shared" si="27"/>
        <v>9344.7999999999993</v>
      </c>
      <c r="J68" s="36">
        <f t="shared" si="27"/>
        <v>6933.5</v>
      </c>
      <c r="K68" s="36">
        <f t="shared" si="27"/>
        <v>0</v>
      </c>
      <c r="L68" s="80"/>
      <c r="M68" s="78"/>
      <c r="N68" s="78"/>
      <c r="O68" s="74"/>
      <c r="P68" s="74"/>
    </row>
    <row r="69" spans="1:45" ht="42" x14ac:dyDescent="0.25">
      <c r="A69" s="72"/>
      <c r="B69" s="81"/>
      <c r="C69" s="74"/>
      <c r="D69" s="24" t="s">
        <v>14</v>
      </c>
      <c r="E69" s="35">
        <f t="shared" si="26"/>
        <v>0</v>
      </c>
      <c r="F69" s="35">
        <f t="shared" si="27"/>
        <v>0</v>
      </c>
      <c r="G69" s="35">
        <f t="shared" si="27"/>
        <v>0</v>
      </c>
      <c r="H69" s="38">
        <f t="shared" si="27"/>
        <v>0</v>
      </c>
      <c r="I69" s="47">
        <f t="shared" si="27"/>
        <v>0</v>
      </c>
      <c r="J69" s="36">
        <f t="shared" si="27"/>
        <v>0</v>
      </c>
      <c r="K69" s="36">
        <f t="shared" si="27"/>
        <v>0</v>
      </c>
      <c r="L69" s="80"/>
      <c r="M69" s="78"/>
      <c r="N69" s="78"/>
      <c r="O69" s="74"/>
      <c r="P69" s="74"/>
    </row>
    <row r="70" spans="1:45" ht="42" x14ac:dyDescent="0.25">
      <c r="A70" s="72"/>
      <c r="B70" s="81"/>
      <c r="C70" s="74"/>
      <c r="D70" s="24" t="s">
        <v>15</v>
      </c>
      <c r="E70" s="35">
        <f t="shared" si="26"/>
        <v>7394.8</v>
      </c>
      <c r="F70" s="35">
        <f t="shared" si="26"/>
        <v>850</v>
      </c>
      <c r="G70" s="35">
        <f t="shared" si="26"/>
        <v>0</v>
      </c>
      <c r="H70" s="38">
        <f t="shared" si="26"/>
        <v>0</v>
      </c>
      <c r="I70" s="47">
        <f t="shared" si="26"/>
        <v>6544.8</v>
      </c>
      <c r="J70" s="36">
        <f t="shared" si="26"/>
        <v>0</v>
      </c>
      <c r="K70" s="36">
        <f t="shared" si="26"/>
        <v>0</v>
      </c>
      <c r="L70" s="80"/>
      <c r="M70" s="78"/>
      <c r="N70" s="78"/>
      <c r="O70" s="74"/>
      <c r="P70" s="74"/>
    </row>
    <row r="71" spans="1:45" ht="45" customHeight="1" x14ac:dyDescent="0.25">
      <c r="A71" s="72"/>
      <c r="B71" s="81"/>
      <c r="C71" s="74"/>
      <c r="D71" s="24" t="s">
        <v>16</v>
      </c>
      <c r="E71" s="35">
        <f t="shared" si="26"/>
        <v>699.8</v>
      </c>
      <c r="F71" s="35">
        <f t="shared" si="26"/>
        <v>0</v>
      </c>
      <c r="G71" s="35">
        <f t="shared" si="26"/>
        <v>0</v>
      </c>
      <c r="H71" s="38">
        <f t="shared" si="26"/>
        <v>0</v>
      </c>
      <c r="I71" s="47">
        <f t="shared" si="26"/>
        <v>699.8</v>
      </c>
      <c r="J71" s="36">
        <f t="shared" si="26"/>
        <v>0</v>
      </c>
      <c r="K71" s="36">
        <f t="shared" si="26"/>
        <v>0</v>
      </c>
      <c r="L71" s="80"/>
      <c r="M71" s="78"/>
      <c r="N71" s="78"/>
      <c r="O71" s="74"/>
      <c r="P71" s="74"/>
    </row>
    <row r="72" spans="1:45" ht="45.75" customHeight="1" x14ac:dyDescent="0.25">
      <c r="A72" s="72" t="s">
        <v>71</v>
      </c>
      <c r="B72" s="73" t="s">
        <v>31</v>
      </c>
      <c r="C72" s="74" t="s">
        <v>30</v>
      </c>
      <c r="D72" s="24" t="s">
        <v>12</v>
      </c>
      <c r="E72" s="35">
        <f t="shared" ref="E72:K72" si="28">E73+E74+E75+E76</f>
        <v>0</v>
      </c>
      <c r="F72" s="35">
        <f t="shared" si="28"/>
        <v>0</v>
      </c>
      <c r="G72" s="35">
        <f t="shared" si="28"/>
        <v>0</v>
      </c>
      <c r="H72" s="38">
        <f t="shared" si="28"/>
        <v>0</v>
      </c>
      <c r="I72" s="47">
        <f t="shared" si="28"/>
        <v>0</v>
      </c>
      <c r="J72" s="36">
        <f t="shared" si="28"/>
        <v>0</v>
      </c>
      <c r="K72" s="36">
        <f t="shared" si="28"/>
        <v>0</v>
      </c>
      <c r="L72" s="80" t="s">
        <v>23</v>
      </c>
      <c r="M72" s="78" t="s">
        <v>39</v>
      </c>
      <c r="N72" s="78" t="s">
        <v>124</v>
      </c>
      <c r="O72" s="74" t="s">
        <v>53</v>
      </c>
      <c r="P72" s="91"/>
    </row>
    <row r="73" spans="1:45" ht="134.25" customHeight="1" x14ac:dyDescent="0.25">
      <c r="A73" s="72"/>
      <c r="B73" s="73"/>
      <c r="C73" s="74"/>
      <c r="D73" s="24" t="s">
        <v>13</v>
      </c>
      <c r="E73" s="35">
        <f>F73+G73+H73+I73+J73+K73</f>
        <v>0</v>
      </c>
      <c r="F73" s="35"/>
      <c r="G73" s="35"/>
      <c r="H73" s="38"/>
      <c r="I73" s="37"/>
      <c r="J73" s="37"/>
      <c r="K73" s="37"/>
      <c r="L73" s="80"/>
      <c r="M73" s="78"/>
      <c r="N73" s="78"/>
      <c r="O73" s="74"/>
      <c r="P73" s="91"/>
    </row>
    <row r="74" spans="1:45" ht="42" x14ac:dyDescent="0.25">
      <c r="A74" s="72"/>
      <c r="B74" s="73"/>
      <c r="C74" s="74"/>
      <c r="D74" s="24" t="s">
        <v>14</v>
      </c>
      <c r="E74" s="35">
        <f>F74+G74+H74+I74+J74+K74</f>
        <v>0</v>
      </c>
      <c r="F74" s="35"/>
      <c r="G74" s="35"/>
      <c r="H74" s="38"/>
      <c r="I74" s="37"/>
      <c r="J74" s="37"/>
      <c r="K74" s="37"/>
      <c r="L74" s="80"/>
      <c r="M74" s="78"/>
      <c r="N74" s="78"/>
      <c r="O74" s="74"/>
      <c r="P74" s="91"/>
    </row>
    <row r="75" spans="1:45" ht="76.5" customHeight="1" x14ac:dyDescent="0.25">
      <c r="A75" s="72"/>
      <c r="B75" s="73"/>
      <c r="C75" s="74"/>
      <c r="D75" s="24" t="s">
        <v>15</v>
      </c>
      <c r="E75" s="35">
        <f>F75+G75+H75+I75+J75+K75</f>
        <v>0</v>
      </c>
      <c r="F75" s="35"/>
      <c r="G75" s="35"/>
      <c r="H75" s="38"/>
      <c r="I75" s="37"/>
      <c r="J75" s="37"/>
      <c r="K75" s="37"/>
      <c r="L75" s="80"/>
      <c r="M75" s="78"/>
      <c r="N75" s="78"/>
      <c r="O75" s="74"/>
      <c r="P75" s="91"/>
    </row>
    <row r="76" spans="1:45" ht="94.5" customHeight="1" x14ac:dyDescent="0.25">
      <c r="A76" s="72"/>
      <c r="B76" s="73"/>
      <c r="C76" s="74"/>
      <c r="D76" s="25" t="s">
        <v>16</v>
      </c>
      <c r="E76" s="26">
        <f>F76+G76+H76+I76+J76+K76</f>
        <v>0</v>
      </c>
      <c r="F76" s="35"/>
      <c r="G76" s="35"/>
      <c r="H76" s="38"/>
      <c r="I76" s="37"/>
      <c r="J76" s="37"/>
      <c r="K76" s="37"/>
      <c r="L76" s="80"/>
      <c r="M76" s="78"/>
      <c r="N76" s="78"/>
      <c r="O76" s="74"/>
      <c r="P76" s="91"/>
    </row>
    <row r="77" spans="1:45" ht="43.5" customHeight="1" x14ac:dyDescent="0.25">
      <c r="A77" s="72" t="s">
        <v>72</v>
      </c>
      <c r="B77" s="79" t="s">
        <v>109</v>
      </c>
      <c r="C77" s="74" t="s">
        <v>94</v>
      </c>
      <c r="D77" s="24" t="s">
        <v>12</v>
      </c>
      <c r="E77" s="35">
        <f t="shared" ref="E77:K77" si="29">E78+E79+E80+E81</f>
        <v>46109.200000000004</v>
      </c>
      <c r="F77" s="35">
        <f t="shared" si="29"/>
        <v>16592.2</v>
      </c>
      <c r="G77" s="35">
        <f t="shared" si="29"/>
        <v>4339.3999999999996</v>
      </c>
      <c r="H77" s="38">
        <f t="shared" si="29"/>
        <v>1654.7</v>
      </c>
      <c r="I77" s="47">
        <f t="shared" si="29"/>
        <v>16589.399999999998</v>
      </c>
      <c r="J77" s="36">
        <f t="shared" si="29"/>
        <v>6933.5</v>
      </c>
      <c r="K77" s="36">
        <f t="shared" si="29"/>
        <v>0</v>
      </c>
      <c r="L77" s="80" t="s">
        <v>135</v>
      </c>
      <c r="M77" s="78" t="s">
        <v>39</v>
      </c>
      <c r="N77" s="78" t="s">
        <v>124</v>
      </c>
      <c r="O77" s="74" t="s">
        <v>41</v>
      </c>
      <c r="P77" s="91"/>
    </row>
    <row r="78" spans="1:45" ht="134.25" customHeight="1" x14ac:dyDescent="0.25">
      <c r="A78" s="72"/>
      <c r="B78" s="79"/>
      <c r="C78" s="74"/>
      <c r="D78" s="24" t="s">
        <v>13</v>
      </c>
      <c r="E78" s="35">
        <f>F78+G78+H78+I78+J78+K78</f>
        <v>38014.6</v>
      </c>
      <c r="F78" s="35">
        <v>15742.2</v>
      </c>
      <c r="G78" s="35">
        <v>4339.3999999999996</v>
      </c>
      <c r="H78" s="38">
        <v>1654.7</v>
      </c>
      <c r="I78" s="47">
        <v>9344.7999999999993</v>
      </c>
      <c r="J78" s="36">
        <v>6933.5</v>
      </c>
      <c r="K78" s="36">
        <v>0</v>
      </c>
      <c r="L78" s="80"/>
      <c r="M78" s="78"/>
      <c r="N78" s="78"/>
      <c r="O78" s="74"/>
      <c r="P78" s="91"/>
    </row>
    <row r="79" spans="1:45" ht="63" customHeight="1" x14ac:dyDescent="0.25">
      <c r="A79" s="72"/>
      <c r="B79" s="79"/>
      <c r="C79" s="74"/>
      <c r="D79" s="24" t="s">
        <v>14</v>
      </c>
      <c r="E79" s="35">
        <f>F79+G79+H79+I79+J79+K79</f>
        <v>0</v>
      </c>
      <c r="F79" s="35"/>
      <c r="G79" s="35"/>
      <c r="H79" s="38"/>
      <c r="I79" s="37"/>
      <c r="J79" s="37"/>
      <c r="K79" s="37"/>
      <c r="L79" s="80"/>
      <c r="M79" s="78"/>
      <c r="N79" s="78"/>
      <c r="O79" s="74"/>
      <c r="P79" s="91"/>
    </row>
    <row r="80" spans="1:45" ht="70.5" customHeight="1" x14ac:dyDescent="0.25">
      <c r="A80" s="72"/>
      <c r="B80" s="79"/>
      <c r="C80" s="74"/>
      <c r="D80" s="24" t="s">
        <v>15</v>
      </c>
      <c r="E80" s="35">
        <f>F80+G80+H80+I80+J80+K80</f>
        <v>7394.8</v>
      </c>
      <c r="F80" s="35">
        <v>850</v>
      </c>
      <c r="G80" s="35"/>
      <c r="H80" s="38"/>
      <c r="I80" s="53">
        <v>6544.8</v>
      </c>
      <c r="J80" s="37"/>
      <c r="K80" s="37"/>
      <c r="L80" s="80"/>
      <c r="M80" s="78"/>
      <c r="N80" s="78"/>
      <c r="O80" s="74"/>
      <c r="P80" s="91"/>
    </row>
    <row r="81" spans="1:16" ht="42" x14ac:dyDescent="0.25">
      <c r="A81" s="72"/>
      <c r="B81" s="79"/>
      <c r="C81" s="74"/>
      <c r="D81" s="24" t="s">
        <v>16</v>
      </c>
      <c r="E81" s="35">
        <f>F81+G81+H81+I81+J81+K81</f>
        <v>699.8</v>
      </c>
      <c r="F81" s="35"/>
      <c r="G81" s="35"/>
      <c r="H81" s="38"/>
      <c r="I81" s="54">
        <v>699.8</v>
      </c>
      <c r="J81" s="37"/>
      <c r="K81" s="37"/>
      <c r="L81" s="80"/>
      <c r="M81" s="78"/>
      <c r="N81" s="78"/>
      <c r="O81" s="74"/>
      <c r="P81" s="91"/>
    </row>
    <row r="82" spans="1:16" ht="47.25" customHeight="1" x14ac:dyDescent="0.25">
      <c r="A82" s="72" t="s">
        <v>73</v>
      </c>
      <c r="B82" s="73" t="s">
        <v>52</v>
      </c>
      <c r="C82" s="74" t="s">
        <v>82</v>
      </c>
      <c r="D82" s="24" t="s">
        <v>12</v>
      </c>
      <c r="E82" s="35" t="s">
        <v>17</v>
      </c>
      <c r="F82" s="35" t="s">
        <v>17</v>
      </c>
      <c r="G82" s="35" t="s">
        <v>17</v>
      </c>
      <c r="H82" s="38" t="s">
        <v>17</v>
      </c>
      <c r="I82" s="47" t="s">
        <v>17</v>
      </c>
      <c r="J82" s="36" t="s">
        <v>17</v>
      </c>
      <c r="K82" s="36" t="s">
        <v>17</v>
      </c>
      <c r="L82" s="75">
        <v>2019.2021</v>
      </c>
      <c r="M82" s="78" t="s">
        <v>39</v>
      </c>
      <c r="N82" s="78" t="s">
        <v>124</v>
      </c>
      <c r="O82" s="74" t="s">
        <v>54</v>
      </c>
      <c r="P82" s="74" t="s">
        <v>113</v>
      </c>
    </row>
    <row r="83" spans="1:16" ht="125.25" customHeight="1" x14ac:dyDescent="0.25">
      <c r="A83" s="72"/>
      <c r="B83" s="73"/>
      <c r="C83" s="74"/>
      <c r="D83" s="24" t="s">
        <v>13</v>
      </c>
      <c r="E83" s="35" t="s">
        <v>17</v>
      </c>
      <c r="F83" s="35" t="s">
        <v>17</v>
      </c>
      <c r="G83" s="35" t="s">
        <v>17</v>
      </c>
      <c r="H83" s="38" t="s">
        <v>17</v>
      </c>
      <c r="I83" s="47" t="s">
        <v>17</v>
      </c>
      <c r="J83" s="36" t="s">
        <v>17</v>
      </c>
      <c r="K83" s="36" t="s">
        <v>17</v>
      </c>
      <c r="L83" s="76"/>
      <c r="M83" s="78"/>
      <c r="N83" s="78"/>
      <c r="O83" s="74"/>
      <c r="P83" s="74"/>
    </row>
    <row r="84" spans="1:16" ht="42" x14ac:dyDescent="0.25">
      <c r="A84" s="72"/>
      <c r="B84" s="73"/>
      <c r="C84" s="74"/>
      <c r="D84" s="24" t="s">
        <v>14</v>
      </c>
      <c r="E84" s="35" t="s">
        <v>17</v>
      </c>
      <c r="F84" s="35" t="s">
        <v>17</v>
      </c>
      <c r="G84" s="35" t="s">
        <v>17</v>
      </c>
      <c r="H84" s="38" t="s">
        <v>17</v>
      </c>
      <c r="I84" s="47" t="s">
        <v>17</v>
      </c>
      <c r="J84" s="36" t="s">
        <v>17</v>
      </c>
      <c r="K84" s="36" t="s">
        <v>17</v>
      </c>
      <c r="L84" s="76"/>
      <c r="M84" s="78"/>
      <c r="N84" s="78"/>
      <c r="O84" s="74"/>
      <c r="P84" s="74"/>
    </row>
    <row r="85" spans="1:16" ht="68.25" customHeight="1" x14ac:dyDescent="0.25">
      <c r="A85" s="72"/>
      <c r="B85" s="73"/>
      <c r="C85" s="74"/>
      <c r="D85" s="24" t="s">
        <v>15</v>
      </c>
      <c r="E85" s="35" t="s">
        <v>17</v>
      </c>
      <c r="F85" s="35" t="s">
        <v>17</v>
      </c>
      <c r="G85" s="35" t="s">
        <v>17</v>
      </c>
      <c r="H85" s="38" t="s">
        <v>17</v>
      </c>
      <c r="I85" s="47" t="s">
        <v>17</v>
      </c>
      <c r="J85" s="36" t="s">
        <v>17</v>
      </c>
      <c r="K85" s="36" t="s">
        <v>17</v>
      </c>
      <c r="L85" s="76"/>
      <c r="M85" s="78"/>
      <c r="N85" s="78"/>
      <c r="O85" s="74"/>
      <c r="P85" s="74"/>
    </row>
    <row r="86" spans="1:16" ht="42" x14ac:dyDescent="0.25">
      <c r="A86" s="72"/>
      <c r="B86" s="73"/>
      <c r="C86" s="74"/>
      <c r="D86" s="24" t="s">
        <v>16</v>
      </c>
      <c r="E86" s="35" t="s">
        <v>17</v>
      </c>
      <c r="F86" s="35" t="s">
        <v>17</v>
      </c>
      <c r="G86" s="35" t="s">
        <v>17</v>
      </c>
      <c r="H86" s="38" t="s">
        <v>17</v>
      </c>
      <c r="I86" s="47" t="s">
        <v>17</v>
      </c>
      <c r="J86" s="36" t="s">
        <v>17</v>
      </c>
      <c r="K86" s="36" t="s">
        <v>17</v>
      </c>
      <c r="L86" s="77"/>
      <c r="M86" s="78"/>
      <c r="N86" s="78"/>
      <c r="O86" s="74"/>
      <c r="P86" s="74"/>
    </row>
    <row r="87" spans="1:16" ht="21" customHeight="1" x14ac:dyDescent="0.25">
      <c r="A87" s="98" t="s">
        <v>105</v>
      </c>
      <c r="B87" s="101" t="s">
        <v>137</v>
      </c>
      <c r="D87" s="30" t="s">
        <v>12</v>
      </c>
      <c r="E87" s="35">
        <f>E92</f>
        <v>500</v>
      </c>
      <c r="F87" s="35">
        <f t="shared" ref="F87:K87" si="30">F92</f>
        <v>0</v>
      </c>
      <c r="G87" s="35">
        <f t="shared" si="30"/>
        <v>0</v>
      </c>
      <c r="H87" s="38">
        <f t="shared" si="30"/>
        <v>0</v>
      </c>
      <c r="I87" s="47">
        <f t="shared" si="30"/>
        <v>0</v>
      </c>
      <c r="J87" s="39">
        <f t="shared" si="30"/>
        <v>500</v>
      </c>
      <c r="K87" s="39">
        <f t="shared" si="30"/>
        <v>0</v>
      </c>
      <c r="L87" s="75" t="s">
        <v>101</v>
      </c>
      <c r="M87" s="106" t="s">
        <v>102</v>
      </c>
      <c r="N87" s="106" t="s">
        <v>50</v>
      </c>
      <c r="O87" s="74" t="s">
        <v>17</v>
      </c>
      <c r="P87" s="74" t="s">
        <v>17</v>
      </c>
    </row>
    <row r="88" spans="1:16" ht="105" x14ac:dyDescent="0.25">
      <c r="A88" s="99"/>
      <c r="B88" s="102"/>
      <c r="D88" s="30" t="s">
        <v>13</v>
      </c>
      <c r="E88" s="35">
        <f>E93</f>
        <v>0</v>
      </c>
      <c r="F88" s="35">
        <f t="shared" ref="F88:K88" si="31">F93</f>
        <v>0</v>
      </c>
      <c r="G88" s="35">
        <f t="shared" si="31"/>
        <v>0</v>
      </c>
      <c r="H88" s="38">
        <f t="shared" si="31"/>
        <v>0</v>
      </c>
      <c r="I88" s="47">
        <f t="shared" si="31"/>
        <v>0</v>
      </c>
      <c r="J88" s="39">
        <f t="shared" si="31"/>
        <v>0</v>
      </c>
      <c r="K88" s="39">
        <f t="shared" si="31"/>
        <v>0</v>
      </c>
      <c r="L88" s="76"/>
      <c r="M88" s="107"/>
      <c r="N88" s="107"/>
      <c r="O88" s="74"/>
      <c r="P88" s="74"/>
    </row>
    <row r="89" spans="1:16" ht="42" x14ac:dyDescent="0.25">
      <c r="A89" s="99"/>
      <c r="B89" s="102"/>
      <c r="D89" s="30" t="s">
        <v>14</v>
      </c>
      <c r="E89" s="35">
        <f>E94</f>
        <v>0</v>
      </c>
      <c r="F89" s="35">
        <f t="shared" ref="F89:K89" si="32">F94</f>
        <v>0</v>
      </c>
      <c r="G89" s="35">
        <f t="shared" si="32"/>
        <v>0</v>
      </c>
      <c r="H89" s="38">
        <f t="shared" si="32"/>
        <v>0</v>
      </c>
      <c r="I89" s="47">
        <f t="shared" si="32"/>
        <v>0</v>
      </c>
      <c r="J89" s="39">
        <f t="shared" si="32"/>
        <v>0</v>
      </c>
      <c r="K89" s="39">
        <f t="shared" si="32"/>
        <v>0</v>
      </c>
      <c r="L89" s="76"/>
      <c r="M89" s="107"/>
      <c r="N89" s="107"/>
      <c r="O89" s="74"/>
      <c r="P89" s="74"/>
    </row>
    <row r="90" spans="1:16" ht="42" x14ac:dyDescent="0.25">
      <c r="A90" s="99"/>
      <c r="B90" s="102"/>
      <c r="D90" s="30" t="s">
        <v>15</v>
      </c>
      <c r="E90" s="35">
        <f>E95</f>
        <v>500</v>
      </c>
      <c r="F90" s="35">
        <f t="shared" ref="F90:K90" si="33">F95</f>
        <v>0</v>
      </c>
      <c r="G90" s="35">
        <f t="shared" si="33"/>
        <v>0</v>
      </c>
      <c r="H90" s="38">
        <f t="shared" si="33"/>
        <v>0</v>
      </c>
      <c r="I90" s="47">
        <f t="shared" si="33"/>
        <v>0</v>
      </c>
      <c r="J90" s="39">
        <f t="shared" si="33"/>
        <v>500</v>
      </c>
      <c r="K90" s="39">
        <f t="shared" si="33"/>
        <v>0</v>
      </c>
      <c r="L90" s="76"/>
      <c r="M90" s="107"/>
      <c r="N90" s="107"/>
      <c r="O90" s="74"/>
      <c r="P90" s="74"/>
    </row>
    <row r="91" spans="1:16" ht="42" x14ac:dyDescent="0.25">
      <c r="A91" s="100"/>
      <c r="B91" s="103"/>
      <c r="D91" s="30" t="s">
        <v>16</v>
      </c>
      <c r="E91" s="35">
        <f>E96</f>
        <v>0</v>
      </c>
      <c r="F91" s="35">
        <f t="shared" ref="F91:K91" si="34">F96</f>
        <v>0</v>
      </c>
      <c r="G91" s="35">
        <f t="shared" si="34"/>
        <v>0</v>
      </c>
      <c r="H91" s="38">
        <f t="shared" si="34"/>
        <v>0</v>
      </c>
      <c r="I91" s="47">
        <f t="shared" si="34"/>
        <v>0</v>
      </c>
      <c r="J91" s="39">
        <f t="shared" si="34"/>
        <v>0</v>
      </c>
      <c r="K91" s="39">
        <f t="shared" si="34"/>
        <v>0</v>
      </c>
      <c r="L91" s="77"/>
      <c r="M91" s="108"/>
      <c r="N91" s="108"/>
      <c r="O91" s="74"/>
      <c r="P91" s="74"/>
    </row>
    <row r="92" spans="1:16" ht="21" customHeight="1" x14ac:dyDescent="0.25">
      <c r="A92" s="98" t="s">
        <v>106</v>
      </c>
      <c r="B92" s="101" t="s">
        <v>138</v>
      </c>
      <c r="D92" s="30" t="s">
        <v>12</v>
      </c>
      <c r="E92" s="35">
        <f>E93+E94+E95+E96</f>
        <v>500</v>
      </c>
      <c r="F92" s="35">
        <f t="shared" ref="F92:K92" si="35">F93+F94+F95+F96</f>
        <v>0</v>
      </c>
      <c r="G92" s="35">
        <f t="shared" si="35"/>
        <v>0</v>
      </c>
      <c r="H92" s="38">
        <f t="shared" si="35"/>
        <v>0</v>
      </c>
      <c r="I92" s="47">
        <f t="shared" si="35"/>
        <v>0</v>
      </c>
      <c r="J92" s="39">
        <f t="shared" si="35"/>
        <v>500</v>
      </c>
      <c r="K92" s="39">
        <f t="shared" si="35"/>
        <v>0</v>
      </c>
      <c r="L92" s="75" t="s">
        <v>101</v>
      </c>
      <c r="M92" s="106" t="s">
        <v>102</v>
      </c>
      <c r="N92" s="106" t="s">
        <v>50</v>
      </c>
      <c r="O92" s="74" t="s">
        <v>134</v>
      </c>
      <c r="P92" s="74" t="s">
        <v>136</v>
      </c>
    </row>
    <row r="93" spans="1:16" ht="105" x14ac:dyDescent="0.25">
      <c r="A93" s="99"/>
      <c r="B93" s="102"/>
      <c r="D93" s="30" t="s">
        <v>13</v>
      </c>
      <c r="E93" s="35">
        <f>F93+F93+G93+H93+I93+J93+K93</f>
        <v>0</v>
      </c>
      <c r="F93" s="35"/>
      <c r="G93" s="35"/>
      <c r="H93" s="38"/>
      <c r="I93" s="47"/>
      <c r="J93" s="39"/>
      <c r="K93" s="39"/>
      <c r="L93" s="76"/>
      <c r="M93" s="107"/>
      <c r="N93" s="107"/>
      <c r="O93" s="74"/>
      <c r="P93" s="74"/>
    </row>
    <row r="94" spans="1:16" ht="42" x14ac:dyDescent="0.25">
      <c r="A94" s="99"/>
      <c r="B94" s="102"/>
      <c r="D94" s="30" t="s">
        <v>14</v>
      </c>
      <c r="E94" s="35">
        <f t="shared" ref="E94:E96" si="36">F94+F94+G94+H94+I94+J94+K94</f>
        <v>0</v>
      </c>
      <c r="F94" s="35"/>
      <c r="G94" s="35"/>
      <c r="H94" s="38"/>
      <c r="I94" s="37"/>
      <c r="J94" s="39"/>
      <c r="K94" s="39"/>
      <c r="L94" s="76"/>
      <c r="M94" s="107"/>
      <c r="N94" s="107"/>
      <c r="O94" s="74"/>
      <c r="P94" s="74"/>
    </row>
    <row r="95" spans="1:16" ht="42" x14ac:dyDescent="0.25">
      <c r="A95" s="99"/>
      <c r="B95" s="102"/>
      <c r="D95" s="30" t="s">
        <v>15</v>
      </c>
      <c r="E95" s="35">
        <f t="shared" si="36"/>
        <v>500</v>
      </c>
      <c r="F95" s="35"/>
      <c r="G95" s="35"/>
      <c r="H95" s="38"/>
      <c r="I95" s="37"/>
      <c r="J95" s="39">
        <v>500</v>
      </c>
      <c r="K95" s="39"/>
      <c r="L95" s="76"/>
      <c r="M95" s="107"/>
      <c r="N95" s="107"/>
      <c r="O95" s="74"/>
      <c r="P95" s="74"/>
    </row>
    <row r="96" spans="1:16" ht="42" x14ac:dyDescent="0.25">
      <c r="A96" s="100"/>
      <c r="B96" s="103"/>
      <c r="D96" s="30" t="s">
        <v>16</v>
      </c>
      <c r="E96" s="35">
        <f t="shared" si="36"/>
        <v>0</v>
      </c>
      <c r="F96" s="35"/>
      <c r="G96" s="35"/>
      <c r="H96" s="38"/>
      <c r="I96" s="47"/>
      <c r="J96" s="39"/>
      <c r="K96" s="39"/>
      <c r="L96" s="77"/>
      <c r="M96" s="108"/>
      <c r="N96" s="108"/>
      <c r="O96" s="74"/>
      <c r="P96" s="74"/>
    </row>
    <row r="97" spans="1:16" ht="42" customHeight="1" x14ac:dyDescent="0.25">
      <c r="A97" s="98" t="s">
        <v>131</v>
      </c>
      <c r="B97" s="101" t="s">
        <v>99</v>
      </c>
      <c r="C97" s="109" t="s">
        <v>108</v>
      </c>
      <c r="D97" s="55" t="s">
        <v>12</v>
      </c>
      <c r="E97" s="56">
        <f>E98+E99+E100+E101</f>
        <v>4880.1000000000004</v>
      </c>
      <c r="F97" s="56">
        <f t="shared" ref="F97:K97" si="37">F98+F99+F100+F101</f>
        <v>0</v>
      </c>
      <c r="G97" s="56">
        <f t="shared" si="37"/>
        <v>0</v>
      </c>
      <c r="H97" s="56">
        <f t="shared" si="37"/>
        <v>1000</v>
      </c>
      <c r="I97" s="56">
        <f t="shared" si="37"/>
        <v>1280.0999999999999</v>
      </c>
      <c r="J97" s="56">
        <f t="shared" si="37"/>
        <v>1600</v>
      </c>
      <c r="K97" s="56">
        <f t="shared" si="37"/>
        <v>1000</v>
      </c>
      <c r="L97" s="75">
        <v>2023</v>
      </c>
      <c r="M97" s="106" t="s">
        <v>102</v>
      </c>
      <c r="N97" s="106" t="s">
        <v>124</v>
      </c>
      <c r="O97" s="109" t="s">
        <v>133</v>
      </c>
      <c r="P97" s="109" t="s">
        <v>133</v>
      </c>
    </row>
    <row r="98" spans="1:16" ht="105" x14ac:dyDescent="0.25">
      <c r="A98" s="99"/>
      <c r="B98" s="102"/>
      <c r="C98" s="110"/>
      <c r="D98" s="55" t="s">
        <v>13</v>
      </c>
      <c r="E98" s="56">
        <f>E103</f>
        <v>0</v>
      </c>
      <c r="F98" s="56">
        <f>F103</f>
        <v>0</v>
      </c>
      <c r="G98" s="56">
        <f t="shared" ref="G98:K98" si="38">G103</f>
        <v>0</v>
      </c>
      <c r="H98" s="56">
        <f t="shared" si="38"/>
        <v>0</v>
      </c>
      <c r="I98" s="56">
        <f t="shared" si="38"/>
        <v>0</v>
      </c>
      <c r="J98" s="56">
        <f t="shared" si="38"/>
        <v>0</v>
      </c>
      <c r="K98" s="56">
        <f t="shared" si="38"/>
        <v>0</v>
      </c>
      <c r="L98" s="76"/>
      <c r="M98" s="107"/>
      <c r="N98" s="107"/>
      <c r="O98" s="110"/>
      <c r="P98" s="110"/>
    </row>
    <row r="99" spans="1:16" ht="42" x14ac:dyDescent="0.25">
      <c r="A99" s="99"/>
      <c r="B99" s="102"/>
      <c r="C99" s="110"/>
      <c r="D99" s="55" t="s">
        <v>14</v>
      </c>
      <c r="E99" s="56">
        <f>E104</f>
        <v>0</v>
      </c>
      <c r="F99" s="56">
        <f t="shared" ref="F99:K99" si="39">F104</f>
        <v>0</v>
      </c>
      <c r="G99" s="56">
        <f t="shared" si="39"/>
        <v>0</v>
      </c>
      <c r="H99" s="56">
        <f t="shared" si="39"/>
        <v>0</v>
      </c>
      <c r="I99" s="56">
        <f t="shared" si="39"/>
        <v>0</v>
      </c>
      <c r="J99" s="56">
        <f t="shared" si="39"/>
        <v>0</v>
      </c>
      <c r="K99" s="56">
        <f t="shared" si="39"/>
        <v>0</v>
      </c>
      <c r="L99" s="76"/>
      <c r="M99" s="107"/>
      <c r="N99" s="107"/>
      <c r="O99" s="110"/>
      <c r="P99" s="110"/>
    </row>
    <row r="100" spans="1:16" ht="42" x14ac:dyDescent="0.25">
      <c r="A100" s="99"/>
      <c r="B100" s="102"/>
      <c r="C100" s="110"/>
      <c r="D100" s="55" t="s">
        <v>15</v>
      </c>
      <c r="E100" s="56">
        <f>E105</f>
        <v>0</v>
      </c>
      <c r="F100" s="56">
        <f t="shared" ref="F100:K100" si="40">F105</f>
        <v>0</v>
      </c>
      <c r="G100" s="56">
        <f t="shared" si="40"/>
        <v>0</v>
      </c>
      <c r="H100" s="56">
        <f t="shared" si="40"/>
        <v>0</v>
      </c>
      <c r="I100" s="56">
        <f t="shared" si="40"/>
        <v>0</v>
      </c>
      <c r="J100" s="56">
        <f t="shared" si="40"/>
        <v>0</v>
      </c>
      <c r="K100" s="56">
        <f t="shared" si="40"/>
        <v>0</v>
      </c>
      <c r="L100" s="76"/>
      <c r="M100" s="107"/>
      <c r="N100" s="107"/>
      <c r="O100" s="110"/>
      <c r="P100" s="110"/>
    </row>
    <row r="101" spans="1:16" ht="42" x14ac:dyDescent="0.25">
      <c r="A101" s="100"/>
      <c r="B101" s="103"/>
      <c r="C101" s="111"/>
      <c r="D101" s="55" t="s">
        <v>16</v>
      </c>
      <c r="E101" s="56">
        <f>E106</f>
        <v>4880.1000000000004</v>
      </c>
      <c r="F101" s="56">
        <f t="shared" ref="F101:K101" si="41">F106</f>
        <v>0</v>
      </c>
      <c r="G101" s="56">
        <f t="shared" si="41"/>
        <v>0</v>
      </c>
      <c r="H101" s="56">
        <f t="shared" si="41"/>
        <v>1000</v>
      </c>
      <c r="I101" s="56">
        <f t="shared" si="41"/>
        <v>1280.0999999999999</v>
      </c>
      <c r="J101" s="56">
        <f t="shared" si="41"/>
        <v>1600</v>
      </c>
      <c r="K101" s="56">
        <f t="shared" si="41"/>
        <v>1000</v>
      </c>
      <c r="L101" s="77"/>
      <c r="M101" s="108"/>
      <c r="N101" s="108"/>
      <c r="O101" s="111"/>
      <c r="P101" s="111"/>
    </row>
    <row r="102" spans="1:16" ht="21" customHeight="1" x14ac:dyDescent="0.25">
      <c r="A102" s="98" t="s">
        <v>132</v>
      </c>
      <c r="B102" s="101" t="s">
        <v>107</v>
      </c>
      <c r="C102" s="109" t="s">
        <v>108</v>
      </c>
      <c r="D102" s="55" t="s">
        <v>12</v>
      </c>
      <c r="E102" s="56">
        <f>F102+G102+H102+I102+J102+K102</f>
        <v>4880.1000000000004</v>
      </c>
      <c r="F102" s="56">
        <f>F103+F104+F105+F106</f>
        <v>0</v>
      </c>
      <c r="G102" s="58">
        <f t="shared" ref="G102:K102" si="42">G103+G104+G105+G106</f>
        <v>0</v>
      </c>
      <c r="H102" s="58">
        <f t="shared" si="42"/>
        <v>1000</v>
      </c>
      <c r="I102" s="58">
        <f t="shared" si="42"/>
        <v>1280.0999999999999</v>
      </c>
      <c r="J102" s="58">
        <f t="shared" si="42"/>
        <v>1600</v>
      </c>
      <c r="K102" s="58">
        <f t="shared" si="42"/>
        <v>1000</v>
      </c>
      <c r="L102" s="75">
        <v>2023</v>
      </c>
      <c r="M102" s="106" t="s">
        <v>102</v>
      </c>
      <c r="N102" s="106" t="s">
        <v>124</v>
      </c>
      <c r="O102" s="109" t="s">
        <v>103</v>
      </c>
      <c r="P102" s="109" t="s">
        <v>104</v>
      </c>
    </row>
    <row r="103" spans="1:16" ht="105" x14ac:dyDescent="0.25">
      <c r="A103" s="99"/>
      <c r="B103" s="102"/>
      <c r="C103" s="110"/>
      <c r="D103" s="55" t="s">
        <v>13</v>
      </c>
      <c r="E103" s="56">
        <f t="shared" ref="E103:E106" si="43">F103+G103+H103+I103+J103+K103</f>
        <v>0</v>
      </c>
      <c r="F103" s="56"/>
      <c r="G103" s="56"/>
      <c r="H103" s="56"/>
      <c r="I103" s="56"/>
      <c r="J103" s="56"/>
      <c r="K103" s="56"/>
      <c r="L103" s="76"/>
      <c r="M103" s="107"/>
      <c r="N103" s="107"/>
      <c r="O103" s="110"/>
      <c r="P103" s="110"/>
    </row>
    <row r="104" spans="1:16" ht="42" x14ac:dyDescent="0.25">
      <c r="A104" s="99"/>
      <c r="B104" s="102"/>
      <c r="C104" s="110"/>
      <c r="D104" s="55" t="s">
        <v>14</v>
      </c>
      <c r="E104" s="56">
        <f t="shared" si="43"/>
        <v>0</v>
      </c>
      <c r="F104" s="56"/>
      <c r="G104" s="56"/>
      <c r="H104" s="56"/>
      <c r="I104" s="56"/>
      <c r="J104" s="56"/>
      <c r="K104" s="56"/>
      <c r="L104" s="76"/>
      <c r="M104" s="107"/>
      <c r="N104" s="107"/>
      <c r="O104" s="110"/>
      <c r="P104" s="110"/>
    </row>
    <row r="105" spans="1:16" ht="42" x14ac:dyDescent="0.25">
      <c r="A105" s="99"/>
      <c r="B105" s="102"/>
      <c r="C105" s="110"/>
      <c r="D105" s="55" t="s">
        <v>15</v>
      </c>
      <c r="E105" s="58">
        <f t="shared" si="43"/>
        <v>0</v>
      </c>
      <c r="F105" s="56"/>
      <c r="G105" s="56"/>
      <c r="H105" s="56"/>
      <c r="I105" s="56"/>
      <c r="J105" s="56"/>
      <c r="K105" s="56"/>
      <c r="L105" s="76"/>
      <c r="M105" s="107"/>
      <c r="N105" s="107"/>
      <c r="O105" s="110"/>
      <c r="P105" s="110"/>
    </row>
    <row r="106" spans="1:16" ht="42" x14ac:dyDescent="0.25">
      <c r="A106" s="100"/>
      <c r="B106" s="103"/>
      <c r="C106" s="111"/>
      <c r="D106" s="55" t="s">
        <v>16</v>
      </c>
      <c r="E106" s="58">
        <f t="shared" si="43"/>
        <v>4880.1000000000004</v>
      </c>
      <c r="F106" s="56"/>
      <c r="G106" s="56"/>
      <c r="H106" s="56">
        <v>1000</v>
      </c>
      <c r="I106" s="56">
        <v>1280.0999999999999</v>
      </c>
      <c r="J106" s="56">
        <v>1600</v>
      </c>
      <c r="K106" s="56">
        <v>1000</v>
      </c>
      <c r="L106" s="77"/>
      <c r="M106" s="108"/>
      <c r="N106" s="108"/>
      <c r="O106" s="111"/>
      <c r="P106" s="111"/>
    </row>
    <row r="107" spans="1:16" x14ac:dyDescent="0.25">
      <c r="A107" s="98" t="s">
        <v>139</v>
      </c>
      <c r="B107" s="101" t="s">
        <v>141</v>
      </c>
      <c r="C107" s="113" t="s">
        <v>30</v>
      </c>
      <c r="D107" s="60" t="s">
        <v>12</v>
      </c>
      <c r="E107" s="61">
        <f>E112</f>
        <v>87266.3</v>
      </c>
      <c r="F107" s="61"/>
      <c r="G107" s="61"/>
      <c r="H107" s="61"/>
      <c r="I107" s="61"/>
      <c r="J107" s="61"/>
      <c r="K107" s="61">
        <f>K108+K109+K110+K111</f>
        <v>87266.3</v>
      </c>
      <c r="L107" s="75">
        <v>2024</v>
      </c>
      <c r="M107" s="106" t="s">
        <v>39</v>
      </c>
      <c r="N107" s="106" t="s">
        <v>124</v>
      </c>
      <c r="O107" s="109" t="s">
        <v>17</v>
      </c>
      <c r="P107" s="109" t="s">
        <v>17</v>
      </c>
    </row>
    <row r="108" spans="1:16" ht="105" x14ac:dyDescent="0.25">
      <c r="A108" s="99"/>
      <c r="B108" s="102"/>
      <c r="C108" s="114"/>
      <c r="D108" s="60" t="s">
        <v>13</v>
      </c>
      <c r="E108" s="64">
        <f t="shared" ref="E108:E111" si="44">E113</f>
        <v>2618</v>
      </c>
      <c r="F108" s="61"/>
      <c r="G108" s="61"/>
      <c r="H108" s="61"/>
      <c r="I108" s="61"/>
      <c r="J108" s="61"/>
      <c r="K108" s="61">
        <f>K113</f>
        <v>2618</v>
      </c>
      <c r="L108" s="76"/>
      <c r="M108" s="107"/>
      <c r="N108" s="107"/>
      <c r="O108" s="110"/>
      <c r="P108" s="110"/>
    </row>
    <row r="109" spans="1:16" ht="42" x14ac:dyDescent="0.25">
      <c r="A109" s="99"/>
      <c r="B109" s="102"/>
      <c r="C109" s="114"/>
      <c r="D109" s="60" t="s">
        <v>14</v>
      </c>
      <c r="E109" s="64">
        <f t="shared" si="44"/>
        <v>71104.600000000006</v>
      </c>
      <c r="F109" s="61"/>
      <c r="G109" s="61"/>
      <c r="H109" s="61"/>
      <c r="I109" s="61"/>
      <c r="J109" s="61"/>
      <c r="K109" s="61">
        <f>K114</f>
        <v>71104.600000000006</v>
      </c>
      <c r="L109" s="76"/>
      <c r="M109" s="107"/>
      <c r="N109" s="107"/>
      <c r="O109" s="110"/>
      <c r="P109" s="110"/>
    </row>
    <row r="110" spans="1:16" ht="42" x14ac:dyDescent="0.25">
      <c r="A110" s="99"/>
      <c r="B110" s="102"/>
      <c r="C110" s="114"/>
      <c r="D110" s="60" t="s">
        <v>15</v>
      </c>
      <c r="E110" s="64">
        <f t="shared" si="44"/>
        <v>13543.7</v>
      </c>
      <c r="F110" s="61"/>
      <c r="G110" s="61"/>
      <c r="H110" s="61"/>
      <c r="I110" s="61"/>
      <c r="J110" s="61"/>
      <c r="K110" s="61">
        <f>K115</f>
        <v>13543.7</v>
      </c>
      <c r="L110" s="76"/>
      <c r="M110" s="107"/>
      <c r="N110" s="107"/>
      <c r="O110" s="110"/>
      <c r="P110" s="110"/>
    </row>
    <row r="111" spans="1:16" ht="42" x14ac:dyDescent="0.25">
      <c r="A111" s="99"/>
      <c r="B111" s="102"/>
      <c r="C111" s="114"/>
      <c r="D111" s="60" t="s">
        <v>16</v>
      </c>
      <c r="E111" s="64">
        <f t="shared" si="44"/>
        <v>0</v>
      </c>
      <c r="F111" s="61"/>
      <c r="G111" s="61"/>
      <c r="H111" s="61"/>
      <c r="I111" s="61"/>
      <c r="J111" s="61"/>
      <c r="K111" s="61">
        <f>K116</f>
        <v>0</v>
      </c>
      <c r="L111" s="77"/>
      <c r="M111" s="108"/>
      <c r="N111" s="108"/>
      <c r="O111" s="111"/>
      <c r="P111" s="111"/>
    </row>
    <row r="112" spans="1:16" x14ac:dyDescent="0.25">
      <c r="A112" s="98" t="s">
        <v>140</v>
      </c>
      <c r="B112" s="101" t="s">
        <v>142</v>
      </c>
      <c r="C112" s="113" t="s">
        <v>30</v>
      </c>
      <c r="D112" s="60" t="s">
        <v>12</v>
      </c>
      <c r="E112" s="61">
        <f>F112+G112+H112+I112+J112+K112</f>
        <v>87266.3</v>
      </c>
      <c r="F112" s="61"/>
      <c r="G112" s="61"/>
      <c r="H112" s="61"/>
      <c r="I112" s="61"/>
      <c r="J112" s="61"/>
      <c r="K112" s="61">
        <f>K113+K114+K115+K116</f>
        <v>87266.3</v>
      </c>
      <c r="L112" s="75">
        <v>2024</v>
      </c>
      <c r="M112" s="106" t="s">
        <v>39</v>
      </c>
      <c r="N112" s="106" t="s">
        <v>124</v>
      </c>
      <c r="O112" s="109" t="s">
        <v>143</v>
      </c>
      <c r="P112" s="109" t="s">
        <v>17</v>
      </c>
    </row>
    <row r="113" spans="1:45" ht="105" x14ac:dyDescent="0.25">
      <c r="A113" s="99"/>
      <c r="B113" s="102"/>
      <c r="C113" s="114"/>
      <c r="D113" s="60" t="s">
        <v>13</v>
      </c>
      <c r="E113" s="64">
        <f t="shared" ref="E113:E116" si="45">F113+G113+H113+I113+J113+K113</f>
        <v>2618</v>
      </c>
      <c r="F113" s="61"/>
      <c r="G113" s="61"/>
      <c r="H113" s="61"/>
      <c r="I113" s="61"/>
      <c r="J113" s="61"/>
      <c r="K113" s="61">
        <v>2618</v>
      </c>
      <c r="L113" s="76"/>
      <c r="M113" s="107"/>
      <c r="N113" s="107"/>
      <c r="O113" s="110"/>
      <c r="P113" s="110"/>
    </row>
    <row r="114" spans="1:45" ht="42" x14ac:dyDescent="0.25">
      <c r="A114" s="99"/>
      <c r="B114" s="102"/>
      <c r="C114" s="114"/>
      <c r="D114" s="60" t="s">
        <v>14</v>
      </c>
      <c r="E114" s="64">
        <f t="shared" si="45"/>
        <v>71104.600000000006</v>
      </c>
      <c r="F114" s="61"/>
      <c r="G114" s="61"/>
      <c r="H114" s="61"/>
      <c r="I114" s="61"/>
      <c r="J114" s="61"/>
      <c r="K114" s="61">
        <v>71104.600000000006</v>
      </c>
      <c r="L114" s="76"/>
      <c r="M114" s="107"/>
      <c r="N114" s="107"/>
      <c r="O114" s="110"/>
      <c r="P114" s="110"/>
    </row>
    <row r="115" spans="1:45" ht="42" x14ac:dyDescent="0.25">
      <c r="A115" s="99"/>
      <c r="B115" s="102"/>
      <c r="C115" s="114"/>
      <c r="D115" s="60" t="s">
        <v>15</v>
      </c>
      <c r="E115" s="64">
        <f t="shared" si="45"/>
        <v>13543.7</v>
      </c>
      <c r="F115" s="61"/>
      <c r="G115" s="61"/>
      <c r="H115" s="61"/>
      <c r="I115" s="61"/>
      <c r="J115" s="61"/>
      <c r="K115" s="61">
        <v>13543.7</v>
      </c>
      <c r="L115" s="76"/>
      <c r="M115" s="107"/>
      <c r="N115" s="107"/>
      <c r="O115" s="110"/>
      <c r="P115" s="110"/>
    </row>
    <row r="116" spans="1:45" ht="42" x14ac:dyDescent="0.25">
      <c r="A116" s="99"/>
      <c r="B116" s="102"/>
      <c r="C116" s="114"/>
      <c r="D116" s="60" t="s">
        <v>16</v>
      </c>
      <c r="E116" s="64">
        <f t="shared" si="45"/>
        <v>0</v>
      </c>
      <c r="F116" s="61"/>
      <c r="G116" s="61"/>
      <c r="H116" s="61"/>
      <c r="I116" s="61"/>
      <c r="J116" s="61"/>
      <c r="K116" s="61"/>
      <c r="L116" s="77"/>
      <c r="M116" s="108"/>
      <c r="N116" s="108"/>
      <c r="O116" s="111"/>
      <c r="P116" s="111"/>
    </row>
    <row r="117" spans="1:45" ht="58.5" customHeight="1" x14ac:dyDescent="0.25">
      <c r="A117" s="97" t="s">
        <v>33</v>
      </c>
      <c r="B117" s="81" t="s">
        <v>36</v>
      </c>
      <c r="C117" s="74" t="s">
        <v>95</v>
      </c>
      <c r="D117" s="24" t="s">
        <v>12</v>
      </c>
      <c r="E117" s="35">
        <f>SUM(E118:E121)</f>
        <v>761638.1</v>
      </c>
      <c r="F117" s="35">
        <f>F122+F132+F142+F152+F162</f>
        <v>110063.89999999998</v>
      </c>
      <c r="G117" s="35">
        <f>G122+G132+G142+G152+G162</f>
        <v>102944.59999999999</v>
      </c>
      <c r="H117" s="38">
        <f t="shared" ref="H117:K117" si="46">H122+H132+H142+H152+H162</f>
        <v>111239.39999999998</v>
      </c>
      <c r="I117" s="51">
        <f t="shared" si="46"/>
        <v>115383.6</v>
      </c>
      <c r="J117" s="39">
        <f t="shared" si="46"/>
        <v>148694.29999999996</v>
      </c>
      <c r="K117" s="39">
        <f t="shared" si="46"/>
        <v>173312.3</v>
      </c>
      <c r="L117" s="80" t="s">
        <v>23</v>
      </c>
      <c r="M117" s="78" t="s">
        <v>122</v>
      </c>
      <c r="N117" s="78" t="s">
        <v>43</v>
      </c>
      <c r="O117" s="74" t="s">
        <v>17</v>
      </c>
      <c r="P117" s="74" t="s">
        <v>17</v>
      </c>
    </row>
    <row r="118" spans="1:45" ht="131.25" customHeight="1" x14ac:dyDescent="0.25">
      <c r="A118" s="97"/>
      <c r="B118" s="81"/>
      <c r="C118" s="74"/>
      <c r="D118" s="24" t="s">
        <v>13</v>
      </c>
      <c r="E118" s="35">
        <f>E123+E133+E143+E153+E163</f>
        <v>685652.7</v>
      </c>
      <c r="F118" s="35">
        <f>F123+F133+F143+F153+F163</f>
        <v>101953.5</v>
      </c>
      <c r="G118" s="35">
        <f t="shared" ref="G118:I118" si="47">G123+G133+G143+G153+G163</f>
        <v>95295.4</v>
      </c>
      <c r="H118" s="38">
        <f t="shared" si="47"/>
        <v>102661.7</v>
      </c>
      <c r="I118" s="51">
        <f t="shared" si="47"/>
        <v>105241.3</v>
      </c>
      <c r="J118" s="52">
        <f>J123+J133+J143+J153+J163</f>
        <v>125730.8</v>
      </c>
      <c r="K118" s="52">
        <f>K123+K133+K143+K153+K163</f>
        <v>154769.99999999997</v>
      </c>
      <c r="L118" s="80"/>
      <c r="M118" s="78"/>
      <c r="N118" s="78"/>
      <c r="O118" s="74"/>
      <c r="P118" s="74"/>
      <c r="T118" s="34"/>
    </row>
    <row r="119" spans="1:45" ht="42" x14ac:dyDescent="0.25">
      <c r="A119" s="97"/>
      <c r="B119" s="81"/>
      <c r="C119" s="74"/>
      <c r="D119" s="24" t="s">
        <v>14</v>
      </c>
      <c r="E119" s="35">
        <f>E124+E134+E144+E154+E164</f>
        <v>0</v>
      </c>
      <c r="F119" s="35">
        <f t="shared" ref="F119:K119" si="48">F124+F134+F144+F154+F164</f>
        <v>0</v>
      </c>
      <c r="G119" s="35">
        <f t="shared" si="48"/>
        <v>0</v>
      </c>
      <c r="H119" s="38">
        <f t="shared" si="48"/>
        <v>0</v>
      </c>
      <c r="I119" s="51">
        <f t="shared" si="48"/>
        <v>0</v>
      </c>
      <c r="J119" s="39">
        <f t="shared" si="48"/>
        <v>0</v>
      </c>
      <c r="K119" s="39">
        <f t="shared" si="48"/>
        <v>0</v>
      </c>
      <c r="L119" s="80"/>
      <c r="M119" s="78"/>
      <c r="N119" s="78"/>
      <c r="O119" s="74"/>
      <c r="P119" s="74"/>
    </row>
    <row r="120" spans="1:45" ht="70.5" customHeight="1" x14ac:dyDescent="0.25">
      <c r="A120" s="97"/>
      <c r="B120" s="81"/>
      <c r="C120" s="74"/>
      <c r="D120" s="24" t="s">
        <v>15</v>
      </c>
      <c r="E120" s="35">
        <f>E125+E135+E145+E155+E165</f>
        <v>53536.299999999996</v>
      </c>
      <c r="F120" s="35">
        <f>F125+F135+F145+F155+F165</f>
        <v>4712.3999999999996</v>
      </c>
      <c r="G120" s="35">
        <f t="shared" ref="G120:K120" si="49">G125+G135+G145+G155+G165</f>
        <v>4439</v>
      </c>
      <c r="H120" s="38">
        <f t="shared" si="49"/>
        <v>4017</v>
      </c>
      <c r="I120" s="51">
        <f t="shared" si="49"/>
        <v>6162.5</v>
      </c>
      <c r="J120" s="39">
        <f t="shared" si="49"/>
        <v>18835.400000000001</v>
      </c>
      <c r="K120" s="39">
        <f t="shared" si="49"/>
        <v>15370</v>
      </c>
      <c r="L120" s="80"/>
      <c r="M120" s="78"/>
      <c r="N120" s="78"/>
      <c r="O120" s="74"/>
      <c r="P120" s="74"/>
    </row>
    <row r="121" spans="1:45" ht="42" x14ac:dyDescent="0.25">
      <c r="A121" s="97"/>
      <c r="B121" s="81"/>
      <c r="C121" s="74"/>
      <c r="D121" s="24" t="s">
        <v>16</v>
      </c>
      <c r="E121" s="35">
        <f>E126+E136+E146+E156+E166</f>
        <v>22449.1</v>
      </c>
      <c r="F121" s="35">
        <f>F126+F136+F146+F156+F166</f>
        <v>3397.9999999999995</v>
      </c>
      <c r="G121" s="35">
        <f t="shared" ref="G121:K121" si="50">G126+G136+G146+G156+G166</f>
        <v>3210.2</v>
      </c>
      <c r="H121" s="38">
        <f t="shared" si="50"/>
        <v>4560.7</v>
      </c>
      <c r="I121" s="51">
        <f t="shared" si="50"/>
        <v>3979.8</v>
      </c>
      <c r="J121" s="39">
        <f t="shared" si="50"/>
        <v>4128.1000000000004</v>
      </c>
      <c r="K121" s="39">
        <f t="shared" si="50"/>
        <v>3172.2999999999997</v>
      </c>
      <c r="L121" s="80"/>
      <c r="M121" s="78"/>
      <c r="N121" s="78"/>
      <c r="O121" s="74"/>
      <c r="P121" s="74"/>
    </row>
    <row r="122" spans="1:45" ht="39.75" customHeight="1" x14ac:dyDescent="0.25">
      <c r="A122" s="72" t="s">
        <v>34</v>
      </c>
      <c r="B122" s="81" t="s">
        <v>126</v>
      </c>
      <c r="C122" s="69" t="s">
        <v>96</v>
      </c>
      <c r="D122" s="24" t="s">
        <v>12</v>
      </c>
      <c r="E122" s="35">
        <f>E127</f>
        <v>9746.7999999999993</v>
      </c>
      <c r="F122" s="35">
        <f t="shared" ref="F122:K122" si="51">F127</f>
        <v>3551.7</v>
      </c>
      <c r="G122" s="35">
        <f t="shared" si="51"/>
        <v>1465.8</v>
      </c>
      <c r="H122" s="38">
        <f t="shared" si="51"/>
        <v>1528.9</v>
      </c>
      <c r="I122" s="51">
        <f t="shared" si="51"/>
        <v>744.8</v>
      </c>
      <c r="J122" s="39">
        <f t="shared" si="51"/>
        <v>1855.4</v>
      </c>
      <c r="K122" s="39">
        <f t="shared" si="51"/>
        <v>600.20000000000005</v>
      </c>
      <c r="L122" s="80" t="s">
        <v>23</v>
      </c>
      <c r="M122" s="78" t="s">
        <v>122</v>
      </c>
      <c r="N122" s="78" t="s">
        <v>43</v>
      </c>
      <c r="O122" s="74" t="s">
        <v>17</v>
      </c>
      <c r="P122" s="74" t="s">
        <v>17</v>
      </c>
    </row>
    <row r="123" spans="1:45" ht="127.5" customHeight="1" x14ac:dyDescent="0.25">
      <c r="A123" s="72"/>
      <c r="B123" s="81"/>
      <c r="C123" s="69"/>
      <c r="D123" s="24" t="s">
        <v>13</v>
      </c>
      <c r="E123" s="35">
        <f>E128</f>
        <v>5926.6</v>
      </c>
      <c r="F123" s="35">
        <f t="shared" ref="F123:I123" si="52">F128</f>
        <v>3018</v>
      </c>
      <c r="G123" s="35">
        <f t="shared" si="52"/>
        <v>547.29999999999995</v>
      </c>
      <c r="H123" s="38">
        <f t="shared" si="52"/>
        <v>867.6</v>
      </c>
      <c r="I123" s="51">
        <f t="shared" si="52"/>
        <v>281.89999999999998</v>
      </c>
      <c r="J123" s="39">
        <f>J128</f>
        <v>1211.8</v>
      </c>
      <c r="K123" s="39">
        <f>K128</f>
        <v>0</v>
      </c>
      <c r="L123" s="80"/>
      <c r="M123" s="78"/>
      <c r="N123" s="78"/>
      <c r="O123" s="74"/>
      <c r="P123" s="74"/>
    </row>
    <row r="124" spans="1:45" ht="42" x14ac:dyDescent="0.25">
      <c r="A124" s="72"/>
      <c r="B124" s="81"/>
      <c r="C124" s="69"/>
      <c r="D124" s="24" t="s">
        <v>14</v>
      </c>
      <c r="E124" s="35">
        <f t="shared" ref="E124:K126" si="53">E129</f>
        <v>0</v>
      </c>
      <c r="F124" s="35">
        <f t="shared" si="53"/>
        <v>0</v>
      </c>
      <c r="G124" s="35">
        <f t="shared" si="53"/>
        <v>0</v>
      </c>
      <c r="H124" s="38">
        <f t="shared" si="53"/>
        <v>0</v>
      </c>
      <c r="I124" s="51">
        <f t="shared" si="53"/>
        <v>0</v>
      </c>
      <c r="J124" s="39">
        <f t="shared" si="53"/>
        <v>0</v>
      </c>
      <c r="K124" s="39">
        <f t="shared" si="53"/>
        <v>0</v>
      </c>
      <c r="L124" s="80"/>
      <c r="M124" s="78"/>
      <c r="N124" s="78"/>
      <c r="O124" s="74"/>
      <c r="P124" s="74"/>
    </row>
    <row r="125" spans="1:45" ht="42" x14ac:dyDescent="0.25">
      <c r="A125" s="72"/>
      <c r="B125" s="81"/>
      <c r="C125" s="69"/>
      <c r="D125" s="24" t="s">
        <v>15</v>
      </c>
      <c r="E125" s="35">
        <f t="shared" si="53"/>
        <v>170</v>
      </c>
      <c r="F125" s="35">
        <f t="shared" si="53"/>
        <v>170</v>
      </c>
      <c r="G125" s="35">
        <f t="shared" si="53"/>
        <v>0</v>
      </c>
      <c r="H125" s="38">
        <f t="shared" si="53"/>
        <v>0</v>
      </c>
      <c r="I125" s="51">
        <f t="shared" si="53"/>
        <v>0</v>
      </c>
      <c r="J125" s="39">
        <f t="shared" si="53"/>
        <v>0</v>
      </c>
      <c r="K125" s="39">
        <f t="shared" si="53"/>
        <v>0</v>
      </c>
      <c r="L125" s="80"/>
      <c r="M125" s="78"/>
      <c r="N125" s="78"/>
      <c r="O125" s="74"/>
      <c r="P125" s="74"/>
    </row>
    <row r="126" spans="1:45" ht="48" customHeight="1" x14ac:dyDescent="0.25">
      <c r="A126" s="72"/>
      <c r="B126" s="81"/>
      <c r="C126" s="69"/>
      <c r="D126" s="24" t="s">
        <v>16</v>
      </c>
      <c r="E126" s="35">
        <f t="shared" si="53"/>
        <v>3650.2</v>
      </c>
      <c r="F126" s="35">
        <f t="shared" si="53"/>
        <v>363.7</v>
      </c>
      <c r="G126" s="42">
        <f t="shared" si="53"/>
        <v>918.5</v>
      </c>
      <c r="H126" s="42">
        <f t="shared" si="53"/>
        <v>661.3</v>
      </c>
      <c r="I126" s="51">
        <f t="shared" si="53"/>
        <v>462.9</v>
      </c>
      <c r="J126" s="42">
        <f t="shared" si="53"/>
        <v>643.6</v>
      </c>
      <c r="K126" s="62">
        <f t="shared" si="53"/>
        <v>600.20000000000005</v>
      </c>
      <c r="L126" s="80"/>
      <c r="M126" s="78"/>
      <c r="N126" s="78"/>
      <c r="O126" s="74"/>
      <c r="P126" s="74"/>
    </row>
    <row r="127" spans="1:45" s="2" customFormat="1" ht="73.5" customHeight="1" x14ac:dyDescent="0.25">
      <c r="A127" s="82" t="s">
        <v>35</v>
      </c>
      <c r="B127" s="83" t="s">
        <v>127</v>
      </c>
      <c r="C127" s="69" t="s">
        <v>96</v>
      </c>
      <c r="D127" s="22" t="s">
        <v>12</v>
      </c>
      <c r="E127" s="35">
        <f>E128+E129+E130+E131</f>
        <v>9746.7999999999993</v>
      </c>
      <c r="F127" s="35">
        <f t="shared" ref="F127:K127" si="54">F128+F129+F130+F131</f>
        <v>3551.7</v>
      </c>
      <c r="G127" s="35">
        <f t="shared" si="54"/>
        <v>1465.8</v>
      </c>
      <c r="H127" s="38">
        <f t="shared" si="54"/>
        <v>1528.9</v>
      </c>
      <c r="I127" s="51">
        <f t="shared" si="54"/>
        <v>744.8</v>
      </c>
      <c r="J127" s="41">
        <f t="shared" si="54"/>
        <v>1855.4</v>
      </c>
      <c r="K127" s="41">
        <f t="shared" si="54"/>
        <v>600.20000000000005</v>
      </c>
      <c r="L127" s="70" t="s">
        <v>23</v>
      </c>
      <c r="M127" s="71" t="s">
        <v>122</v>
      </c>
      <c r="N127" s="71" t="s">
        <v>43</v>
      </c>
      <c r="O127" s="69" t="s">
        <v>48</v>
      </c>
      <c r="P127" s="69" t="s">
        <v>144</v>
      </c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 s="2" customFormat="1" ht="141" customHeight="1" x14ac:dyDescent="0.25">
      <c r="A128" s="82"/>
      <c r="B128" s="83"/>
      <c r="C128" s="69"/>
      <c r="D128" s="22" t="s">
        <v>13</v>
      </c>
      <c r="E128" s="35">
        <f>F128+G128+H128+I128+J128+K128</f>
        <v>5926.6</v>
      </c>
      <c r="F128" s="35">
        <v>3018</v>
      </c>
      <c r="G128" s="35">
        <v>547.29999999999995</v>
      </c>
      <c r="H128" s="38">
        <v>867.6</v>
      </c>
      <c r="I128" s="47">
        <v>281.89999999999998</v>
      </c>
      <c r="J128" s="57">
        <v>1211.8</v>
      </c>
      <c r="K128" s="62"/>
      <c r="L128" s="70"/>
      <c r="M128" s="71"/>
      <c r="N128" s="71"/>
      <c r="O128" s="69"/>
      <c r="P128" s="69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45" s="2" customFormat="1" ht="42" x14ac:dyDescent="0.25">
      <c r="A129" s="82"/>
      <c r="B129" s="83"/>
      <c r="C129" s="69"/>
      <c r="D129" s="22" t="s">
        <v>14</v>
      </c>
      <c r="E129" s="35">
        <f>F129+G129+H129+I129+J129+K129</f>
        <v>0</v>
      </c>
      <c r="F129" s="35"/>
      <c r="G129" s="35"/>
      <c r="H129" s="38"/>
      <c r="I129" s="37"/>
      <c r="J129" s="37"/>
      <c r="K129" s="39"/>
      <c r="L129" s="70"/>
      <c r="M129" s="71"/>
      <c r="N129" s="71"/>
      <c r="O129" s="69"/>
      <c r="P129" s="69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1:45" s="2" customFormat="1" ht="42" x14ac:dyDescent="0.25">
      <c r="A130" s="82"/>
      <c r="B130" s="83"/>
      <c r="C130" s="69"/>
      <c r="D130" s="22" t="s">
        <v>15</v>
      </c>
      <c r="E130" s="35">
        <f>F130+G130+H130+I130+J130+K130</f>
        <v>170</v>
      </c>
      <c r="F130" s="35">
        <v>170</v>
      </c>
      <c r="G130" s="35"/>
      <c r="H130" s="38"/>
      <c r="I130" s="40"/>
      <c r="J130" s="40"/>
      <c r="K130" s="41"/>
      <c r="L130" s="70"/>
      <c r="M130" s="71"/>
      <c r="N130" s="71"/>
      <c r="O130" s="69"/>
      <c r="P130" s="69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1:45" s="2" customFormat="1" ht="42" x14ac:dyDescent="0.25">
      <c r="A131" s="82"/>
      <c r="B131" s="83"/>
      <c r="C131" s="69"/>
      <c r="D131" s="22" t="s">
        <v>16</v>
      </c>
      <c r="E131" s="35">
        <f>F131+G131+H131+I131+J131+K131</f>
        <v>3650.2</v>
      </c>
      <c r="F131" s="35">
        <v>363.7</v>
      </c>
      <c r="G131" s="35">
        <v>918.5</v>
      </c>
      <c r="H131" s="38">
        <v>661.3</v>
      </c>
      <c r="I131" s="51">
        <v>462.9</v>
      </c>
      <c r="J131" s="41">
        <v>643.6</v>
      </c>
      <c r="K131" s="41">
        <v>600.20000000000005</v>
      </c>
      <c r="L131" s="70"/>
      <c r="M131" s="71"/>
      <c r="N131" s="71"/>
      <c r="O131" s="69"/>
      <c r="P131" s="69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45" s="2" customFormat="1" ht="44.25" customHeight="1" x14ac:dyDescent="0.25">
      <c r="A132" s="82" t="s">
        <v>57</v>
      </c>
      <c r="B132" s="83" t="s">
        <v>115</v>
      </c>
      <c r="C132" s="69" t="s">
        <v>93</v>
      </c>
      <c r="D132" s="22" t="s">
        <v>12</v>
      </c>
      <c r="E132" s="35">
        <f>E137</f>
        <v>690580.2</v>
      </c>
      <c r="F132" s="35">
        <f t="shared" ref="F132:K132" si="55">F137</f>
        <v>99060.599999999991</v>
      </c>
      <c r="G132" s="35">
        <f t="shared" si="55"/>
        <v>94229.8</v>
      </c>
      <c r="H132" s="38">
        <f t="shared" si="55"/>
        <v>102645.59999999999</v>
      </c>
      <c r="I132" s="51">
        <f t="shared" si="55"/>
        <v>104689.1</v>
      </c>
      <c r="J132" s="39">
        <f t="shared" si="55"/>
        <v>137029.29999999999</v>
      </c>
      <c r="K132" s="39">
        <f t="shared" si="55"/>
        <v>152925.79999999999</v>
      </c>
      <c r="L132" s="70" t="s">
        <v>23</v>
      </c>
      <c r="M132" s="71" t="s">
        <v>122</v>
      </c>
      <c r="N132" s="71" t="s">
        <v>43</v>
      </c>
      <c r="O132" s="74" t="s">
        <v>17</v>
      </c>
      <c r="P132" s="74" t="s">
        <v>17</v>
      </c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1:45" s="2" customFormat="1" ht="85.5" customHeight="1" x14ac:dyDescent="0.25">
      <c r="A133" s="82"/>
      <c r="B133" s="83"/>
      <c r="C133" s="69"/>
      <c r="D133" s="22" t="s">
        <v>13</v>
      </c>
      <c r="E133" s="35">
        <f t="shared" ref="E133:F136" si="56">E138</f>
        <v>661586.5</v>
      </c>
      <c r="F133" s="35">
        <f t="shared" ref="F133:J133" si="57">F138</f>
        <v>96422.399999999994</v>
      </c>
      <c r="G133" s="35">
        <f t="shared" si="57"/>
        <v>92250.3</v>
      </c>
      <c r="H133" s="38">
        <f t="shared" si="57"/>
        <v>99204.2</v>
      </c>
      <c r="I133" s="47">
        <f t="shared" si="57"/>
        <v>101779</v>
      </c>
      <c r="J133" s="39">
        <f t="shared" si="57"/>
        <v>121320.8</v>
      </c>
      <c r="K133" s="39">
        <f>K138</f>
        <v>150609.79999999999</v>
      </c>
      <c r="L133" s="70"/>
      <c r="M133" s="71"/>
      <c r="N133" s="71"/>
      <c r="O133" s="74"/>
      <c r="P133" s="74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1:45" s="2" customFormat="1" ht="42" x14ac:dyDescent="0.25">
      <c r="A134" s="82"/>
      <c r="B134" s="83"/>
      <c r="C134" s="69"/>
      <c r="D134" s="22" t="s">
        <v>14</v>
      </c>
      <c r="E134" s="35">
        <f t="shared" si="56"/>
        <v>0</v>
      </c>
      <c r="F134" s="35">
        <f t="shared" si="56"/>
        <v>0</v>
      </c>
      <c r="G134" s="35">
        <f t="shared" ref="G134:K136" si="58">G139</f>
        <v>0</v>
      </c>
      <c r="H134" s="38">
        <f t="shared" si="58"/>
        <v>0</v>
      </c>
      <c r="I134" s="47">
        <f t="shared" si="58"/>
        <v>0</v>
      </c>
      <c r="J134" s="39">
        <f t="shared" si="58"/>
        <v>0</v>
      </c>
      <c r="K134" s="39">
        <f t="shared" si="58"/>
        <v>0</v>
      </c>
      <c r="L134" s="70"/>
      <c r="M134" s="71"/>
      <c r="N134" s="71"/>
      <c r="O134" s="74"/>
      <c r="P134" s="74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1:45" s="2" customFormat="1" ht="42" x14ac:dyDescent="0.25">
      <c r="A135" s="82"/>
      <c r="B135" s="83"/>
      <c r="C135" s="69"/>
      <c r="D135" s="22" t="s">
        <v>15</v>
      </c>
      <c r="E135" s="35">
        <f t="shared" si="56"/>
        <v>12420.6</v>
      </c>
      <c r="F135" s="35">
        <f t="shared" si="56"/>
        <v>0</v>
      </c>
      <c r="G135" s="35">
        <f t="shared" si="58"/>
        <v>0</v>
      </c>
      <c r="H135" s="38">
        <f t="shared" si="58"/>
        <v>0</v>
      </c>
      <c r="I135" s="47">
        <f t="shared" si="58"/>
        <v>0</v>
      </c>
      <c r="J135" s="39">
        <f t="shared" si="58"/>
        <v>12420.6</v>
      </c>
      <c r="K135" s="39">
        <f t="shared" si="58"/>
        <v>0</v>
      </c>
      <c r="L135" s="70"/>
      <c r="M135" s="71"/>
      <c r="N135" s="71"/>
      <c r="O135" s="74"/>
      <c r="P135" s="74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5" s="2" customFormat="1" ht="54.75" customHeight="1" x14ac:dyDescent="0.25">
      <c r="A136" s="82"/>
      <c r="B136" s="83"/>
      <c r="C136" s="69"/>
      <c r="D136" s="22" t="s">
        <v>16</v>
      </c>
      <c r="E136" s="35">
        <f t="shared" si="56"/>
        <v>16573.099999999999</v>
      </c>
      <c r="F136" s="35">
        <f t="shared" si="56"/>
        <v>2638.2</v>
      </c>
      <c r="G136" s="35">
        <f t="shared" si="58"/>
        <v>1979.5</v>
      </c>
      <c r="H136" s="38">
        <f t="shared" si="58"/>
        <v>3441.4</v>
      </c>
      <c r="I136" s="51">
        <f t="shared" si="58"/>
        <v>2910.1</v>
      </c>
      <c r="J136" s="39">
        <f t="shared" si="58"/>
        <v>3287.9</v>
      </c>
      <c r="K136" s="39">
        <f t="shared" si="58"/>
        <v>2316</v>
      </c>
      <c r="L136" s="70"/>
      <c r="M136" s="71"/>
      <c r="N136" s="71"/>
      <c r="O136" s="74"/>
      <c r="P136" s="74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5" s="2" customFormat="1" ht="63" customHeight="1" x14ac:dyDescent="0.25">
      <c r="A137" s="82" t="s">
        <v>63</v>
      </c>
      <c r="B137" s="83" t="s">
        <v>81</v>
      </c>
      <c r="C137" s="69" t="s">
        <v>93</v>
      </c>
      <c r="D137" s="22" t="s">
        <v>12</v>
      </c>
      <c r="E137" s="35">
        <f t="shared" ref="E137:K137" si="59">E138+E139+E140+E141</f>
        <v>690580.2</v>
      </c>
      <c r="F137" s="35">
        <f t="shared" si="59"/>
        <v>99060.599999999991</v>
      </c>
      <c r="G137" s="35">
        <f t="shared" si="59"/>
        <v>94229.8</v>
      </c>
      <c r="H137" s="38">
        <f t="shared" si="59"/>
        <v>102645.59999999999</v>
      </c>
      <c r="I137" s="51">
        <f t="shared" si="59"/>
        <v>104689.1</v>
      </c>
      <c r="J137" s="39">
        <f t="shared" si="59"/>
        <v>137029.29999999999</v>
      </c>
      <c r="K137" s="39">
        <f t="shared" si="59"/>
        <v>152925.79999999999</v>
      </c>
      <c r="L137" s="70" t="s">
        <v>23</v>
      </c>
      <c r="M137" s="71" t="s">
        <v>122</v>
      </c>
      <c r="N137" s="71" t="s">
        <v>43</v>
      </c>
      <c r="O137" s="69" t="s">
        <v>119</v>
      </c>
      <c r="P137" s="69" t="s">
        <v>91</v>
      </c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1:45" s="2" customFormat="1" ht="175.5" customHeight="1" x14ac:dyDescent="0.25">
      <c r="A138" s="82"/>
      <c r="B138" s="83"/>
      <c r="C138" s="69"/>
      <c r="D138" s="22" t="s">
        <v>13</v>
      </c>
      <c r="E138" s="35">
        <f>F138+G138+H138+I138+J138+K138</f>
        <v>661586.5</v>
      </c>
      <c r="F138" s="35">
        <v>96422.399999999994</v>
      </c>
      <c r="G138" s="35">
        <v>92250.3</v>
      </c>
      <c r="H138" s="38">
        <v>99204.2</v>
      </c>
      <c r="I138" s="47">
        <v>101779</v>
      </c>
      <c r="J138" s="39">
        <v>121320.8</v>
      </c>
      <c r="K138" s="39">
        <v>150609.79999999999</v>
      </c>
      <c r="L138" s="70"/>
      <c r="M138" s="71"/>
      <c r="N138" s="71"/>
      <c r="O138" s="69"/>
      <c r="P138" s="69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 s="2" customFormat="1" ht="71.25" customHeight="1" x14ac:dyDescent="0.25">
      <c r="A139" s="82"/>
      <c r="B139" s="83"/>
      <c r="C139" s="69"/>
      <c r="D139" s="22" t="s">
        <v>14</v>
      </c>
      <c r="E139" s="35">
        <f>F139+G139+H139+I139+J139+K139</f>
        <v>0</v>
      </c>
      <c r="F139" s="35"/>
      <c r="G139" s="35"/>
      <c r="H139" s="38"/>
      <c r="I139" s="37"/>
      <c r="J139" s="39"/>
      <c r="K139" s="39"/>
      <c r="L139" s="70"/>
      <c r="M139" s="71"/>
      <c r="N139" s="71"/>
      <c r="O139" s="69"/>
      <c r="P139" s="69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1:45" s="2" customFormat="1" ht="42.75" customHeight="1" x14ac:dyDescent="0.25">
      <c r="A140" s="82"/>
      <c r="B140" s="83"/>
      <c r="C140" s="69"/>
      <c r="D140" s="22" t="s">
        <v>15</v>
      </c>
      <c r="E140" s="35">
        <f>F140+G140+H140+I140+J140+K140</f>
        <v>12420.6</v>
      </c>
      <c r="F140" s="35"/>
      <c r="G140" s="35"/>
      <c r="H140" s="38"/>
      <c r="I140" s="37"/>
      <c r="J140" s="39">
        <v>12420.6</v>
      </c>
      <c r="K140" s="39"/>
      <c r="L140" s="70"/>
      <c r="M140" s="71"/>
      <c r="N140" s="71"/>
      <c r="O140" s="69"/>
      <c r="P140" s="69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1:45" s="2" customFormat="1" ht="44.25" customHeight="1" x14ac:dyDescent="0.25">
      <c r="A141" s="82"/>
      <c r="B141" s="83"/>
      <c r="C141" s="69"/>
      <c r="D141" s="22" t="s">
        <v>16</v>
      </c>
      <c r="E141" s="35">
        <f>F141+G141+H141+I141+J141+K141</f>
        <v>16573.099999999999</v>
      </c>
      <c r="F141" s="35">
        <v>2638.2</v>
      </c>
      <c r="G141" s="35">
        <v>1979.5</v>
      </c>
      <c r="H141" s="38">
        <v>3441.4</v>
      </c>
      <c r="I141" s="51">
        <v>2910.1</v>
      </c>
      <c r="J141" s="39">
        <v>3287.9</v>
      </c>
      <c r="K141" s="39">
        <v>2316</v>
      </c>
      <c r="L141" s="70"/>
      <c r="M141" s="71"/>
      <c r="N141" s="71"/>
      <c r="O141" s="69"/>
      <c r="P141" s="69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5" ht="58.5" customHeight="1" x14ac:dyDescent="0.25">
      <c r="A142" s="72" t="s">
        <v>58</v>
      </c>
      <c r="B142" s="81" t="s">
        <v>117</v>
      </c>
      <c r="C142" s="74" t="s">
        <v>96</v>
      </c>
      <c r="D142" s="24" t="s">
        <v>12</v>
      </c>
      <c r="E142" s="35">
        <f>E147</f>
        <v>15605.3</v>
      </c>
      <c r="F142" s="35">
        <f t="shared" ref="F142:K142" si="60">F147</f>
        <v>2286.7000000000003</v>
      </c>
      <c r="G142" s="35">
        <f t="shared" si="60"/>
        <v>2207.4</v>
      </c>
      <c r="H142" s="38">
        <f t="shared" si="60"/>
        <v>2333.3000000000002</v>
      </c>
      <c r="I142" s="51">
        <f t="shared" si="60"/>
        <v>2854.5</v>
      </c>
      <c r="J142" s="39">
        <f t="shared" si="60"/>
        <v>2718.9</v>
      </c>
      <c r="K142" s="39">
        <f t="shared" si="60"/>
        <v>3204.5</v>
      </c>
      <c r="L142" s="80" t="s">
        <v>23</v>
      </c>
      <c r="M142" s="78" t="s">
        <v>122</v>
      </c>
      <c r="N142" s="78" t="s">
        <v>43</v>
      </c>
      <c r="O142" s="74" t="s">
        <v>17</v>
      </c>
      <c r="P142" s="74" t="s">
        <v>17</v>
      </c>
    </row>
    <row r="143" spans="1:45" ht="129" customHeight="1" x14ac:dyDescent="0.25">
      <c r="A143" s="72"/>
      <c r="B143" s="81"/>
      <c r="C143" s="74"/>
      <c r="D143" s="24" t="s">
        <v>13</v>
      </c>
      <c r="E143" s="35">
        <f t="shared" ref="E143:K146" si="61">E148</f>
        <v>14653.5</v>
      </c>
      <c r="F143" s="35">
        <f t="shared" si="61"/>
        <v>2183.8000000000002</v>
      </c>
      <c r="G143" s="35">
        <f t="shared" si="61"/>
        <v>2032.4</v>
      </c>
      <c r="H143" s="38">
        <f t="shared" si="61"/>
        <v>2131.9</v>
      </c>
      <c r="I143" s="47">
        <f t="shared" si="61"/>
        <v>2540.5</v>
      </c>
      <c r="J143" s="39">
        <f>J148</f>
        <v>2657.4</v>
      </c>
      <c r="K143" s="39">
        <f t="shared" si="61"/>
        <v>3107.5</v>
      </c>
      <c r="L143" s="80"/>
      <c r="M143" s="78"/>
      <c r="N143" s="78"/>
      <c r="O143" s="74"/>
      <c r="P143" s="74"/>
    </row>
    <row r="144" spans="1:45" ht="42" x14ac:dyDescent="0.25">
      <c r="A144" s="72"/>
      <c r="B144" s="81"/>
      <c r="C144" s="74"/>
      <c r="D144" s="24" t="s">
        <v>14</v>
      </c>
      <c r="E144" s="35">
        <f t="shared" si="61"/>
        <v>0</v>
      </c>
      <c r="F144" s="35">
        <f t="shared" si="61"/>
        <v>0</v>
      </c>
      <c r="G144" s="35">
        <f t="shared" si="61"/>
        <v>0</v>
      </c>
      <c r="H144" s="38">
        <f t="shared" si="61"/>
        <v>0</v>
      </c>
      <c r="I144" s="47">
        <f t="shared" si="61"/>
        <v>0</v>
      </c>
      <c r="J144" s="39">
        <f t="shared" si="61"/>
        <v>0</v>
      </c>
      <c r="K144" s="39">
        <f t="shared" si="61"/>
        <v>0</v>
      </c>
      <c r="L144" s="80"/>
      <c r="M144" s="78"/>
      <c r="N144" s="78"/>
      <c r="O144" s="74"/>
      <c r="P144" s="74"/>
    </row>
    <row r="145" spans="1:45" ht="43.5" customHeight="1" x14ac:dyDescent="0.25">
      <c r="A145" s="72"/>
      <c r="B145" s="81"/>
      <c r="C145" s="74"/>
      <c r="D145" s="24" t="s">
        <v>15</v>
      </c>
      <c r="E145" s="35">
        <f t="shared" si="61"/>
        <v>0</v>
      </c>
      <c r="F145" s="35">
        <f t="shared" si="61"/>
        <v>0</v>
      </c>
      <c r="G145" s="35">
        <f t="shared" si="61"/>
        <v>0</v>
      </c>
      <c r="H145" s="38">
        <f t="shared" si="61"/>
        <v>0</v>
      </c>
      <c r="I145" s="47">
        <f t="shared" si="61"/>
        <v>0</v>
      </c>
      <c r="J145" s="39">
        <f t="shared" si="61"/>
        <v>0</v>
      </c>
      <c r="K145" s="39">
        <f t="shared" si="61"/>
        <v>0</v>
      </c>
      <c r="L145" s="80"/>
      <c r="M145" s="78"/>
      <c r="N145" s="78"/>
      <c r="O145" s="74"/>
      <c r="P145" s="74"/>
    </row>
    <row r="146" spans="1:45" ht="120.75" customHeight="1" x14ac:dyDescent="0.25">
      <c r="A146" s="72"/>
      <c r="B146" s="81"/>
      <c r="C146" s="74"/>
      <c r="D146" s="24" t="s">
        <v>16</v>
      </c>
      <c r="E146" s="35">
        <f t="shared" si="61"/>
        <v>951.8</v>
      </c>
      <c r="F146" s="35">
        <f t="shared" si="61"/>
        <v>102.9</v>
      </c>
      <c r="G146" s="35">
        <f t="shared" si="61"/>
        <v>175</v>
      </c>
      <c r="H146" s="38">
        <f t="shared" si="61"/>
        <v>201.4</v>
      </c>
      <c r="I146" s="51">
        <f t="shared" si="61"/>
        <v>314</v>
      </c>
      <c r="J146" s="39">
        <f t="shared" si="61"/>
        <v>61.5</v>
      </c>
      <c r="K146" s="41">
        <f t="shared" si="61"/>
        <v>97</v>
      </c>
      <c r="L146" s="80"/>
      <c r="M146" s="78"/>
      <c r="N146" s="78"/>
      <c r="O146" s="74"/>
      <c r="P146" s="74"/>
    </row>
    <row r="147" spans="1:45" s="2" customFormat="1" ht="36" customHeight="1" x14ac:dyDescent="0.25">
      <c r="A147" s="82" t="s">
        <v>59</v>
      </c>
      <c r="B147" s="83" t="s">
        <v>80</v>
      </c>
      <c r="C147" s="69" t="s">
        <v>110</v>
      </c>
      <c r="D147" s="22" t="s">
        <v>12</v>
      </c>
      <c r="E147" s="35">
        <f t="shared" ref="E147" si="62">E148+E149+E150+E151</f>
        <v>15605.3</v>
      </c>
      <c r="F147" s="35">
        <f t="shared" ref="F147:K147" si="63">SUM(F148:F151)</f>
        <v>2286.7000000000003</v>
      </c>
      <c r="G147" s="35">
        <f t="shared" si="63"/>
        <v>2207.4</v>
      </c>
      <c r="H147" s="38">
        <f t="shared" si="63"/>
        <v>2333.3000000000002</v>
      </c>
      <c r="I147" s="51">
        <f t="shared" si="63"/>
        <v>2854.5</v>
      </c>
      <c r="J147" s="39">
        <f t="shared" si="63"/>
        <v>2718.9</v>
      </c>
      <c r="K147" s="39">
        <f t="shared" si="63"/>
        <v>3204.5</v>
      </c>
      <c r="L147" s="70" t="s">
        <v>23</v>
      </c>
      <c r="M147" s="71" t="s">
        <v>122</v>
      </c>
      <c r="N147" s="71" t="s">
        <v>43</v>
      </c>
      <c r="O147" s="69" t="s">
        <v>90</v>
      </c>
      <c r="P147" s="69" t="s">
        <v>145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1:45" s="2" customFormat="1" ht="138.75" customHeight="1" x14ac:dyDescent="0.25">
      <c r="A148" s="82"/>
      <c r="B148" s="83"/>
      <c r="C148" s="69"/>
      <c r="D148" s="22" t="s">
        <v>13</v>
      </c>
      <c r="E148" s="35">
        <f>F148+G148+H148+I148+J148+K148</f>
        <v>14653.5</v>
      </c>
      <c r="F148" s="35">
        <v>2183.8000000000002</v>
      </c>
      <c r="G148" s="35">
        <v>2032.4</v>
      </c>
      <c r="H148" s="38">
        <v>2131.9</v>
      </c>
      <c r="I148" s="47">
        <v>2540.5</v>
      </c>
      <c r="J148" s="39">
        <v>2657.4</v>
      </c>
      <c r="K148" s="39">
        <v>3107.5</v>
      </c>
      <c r="L148" s="70"/>
      <c r="M148" s="71"/>
      <c r="N148" s="71"/>
      <c r="O148" s="69"/>
      <c r="P148" s="69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</row>
    <row r="149" spans="1:45" s="2" customFormat="1" ht="42" x14ac:dyDescent="0.25">
      <c r="A149" s="82"/>
      <c r="B149" s="83"/>
      <c r="C149" s="69"/>
      <c r="D149" s="22" t="s">
        <v>14</v>
      </c>
      <c r="E149" s="35">
        <f>F149+G149+H149+I149+J149+K149</f>
        <v>0</v>
      </c>
      <c r="F149" s="35">
        <v>0</v>
      </c>
      <c r="G149" s="35">
        <v>0</v>
      </c>
      <c r="H149" s="38">
        <v>0</v>
      </c>
      <c r="I149" s="47">
        <v>0</v>
      </c>
      <c r="J149" s="39">
        <v>0</v>
      </c>
      <c r="K149" s="39">
        <v>0</v>
      </c>
      <c r="L149" s="70"/>
      <c r="M149" s="71"/>
      <c r="N149" s="71"/>
      <c r="O149" s="69"/>
      <c r="P149" s="69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 spans="1:45" s="2" customFormat="1" ht="42" x14ac:dyDescent="0.25">
      <c r="A150" s="82"/>
      <c r="B150" s="83"/>
      <c r="C150" s="69"/>
      <c r="D150" s="22" t="s">
        <v>15</v>
      </c>
      <c r="E150" s="35">
        <f>F150+G150+H150+I150+J150+K150</f>
        <v>0</v>
      </c>
      <c r="F150" s="35">
        <v>0</v>
      </c>
      <c r="G150" s="35">
        <v>0</v>
      </c>
      <c r="H150" s="38">
        <v>0</v>
      </c>
      <c r="I150" s="47">
        <v>0</v>
      </c>
      <c r="J150" s="39">
        <v>0</v>
      </c>
      <c r="K150" s="39">
        <v>0</v>
      </c>
      <c r="L150" s="70"/>
      <c r="M150" s="71"/>
      <c r="N150" s="71"/>
      <c r="O150" s="69"/>
      <c r="P150" s="69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1" spans="1:45" s="2" customFormat="1" ht="45" customHeight="1" x14ac:dyDescent="0.25">
      <c r="A151" s="82"/>
      <c r="B151" s="83"/>
      <c r="C151" s="69"/>
      <c r="D151" s="22" t="s">
        <v>16</v>
      </c>
      <c r="E151" s="35">
        <f>F151+G151+H151+I151+J151+K151</f>
        <v>951.8</v>
      </c>
      <c r="F151" s="35">
        <v>102.9</v>
      </c>
      <c r="G151" s="35">
        <v>175</v>
      </c>
      <c r="H151" s="38">
        <v>201.4</v>
      </c>
      <c r="I151" s="51">
        <v>314</v>
      </c>
      <c r="J151" s="41">
        <v>61.5</v>
      </c>
      <c r="K151" s="41">
        <v>97</v>
      </c>
      <c r="L151" s="70"/>
      <c r="M151" s="71"/>
      <c r="N151" s="71"/>
      <c r="O151" s="69"/>
      <c r="P151" s="69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</row>
    <row r="152" spans="1:45" ht="32.25" customHeight="1" x14ac:dyDescent="0.25">
      <c r="A152" s="72" t="s">
        <v>78</v>
      </c>
      <c r="B152" s="81" t="s">
        <v>111</v>
      </c>
      <c r="C152" s="74" t="s">
        <v>96</v>
      </c>
      <c r="D152" s="24" t="s">
        <v>12</v>
      </c>
      <c r="E152" s="35">
        <f>E157</f>
        <v>2469.3999999999996</v>
      </c>
      <c r="F152" s="35">
        <f t="shared" ref="F152:K152" si="64">F157</f>
        <v>408.9</v>
      </c>
      <c r="G152" s="35">
        <f t="shared" si="64"/>
        <v>207.7</v>
      </c>
      <c r="H152" s="38">
        <f t="shared" si="64"/>
        <v>503.20000000000005</v>
      </c>
      <c r="I152" s="51">
        <f t="shared" si="64"/>
        <v>608.40000000000009</v>
      </c>
      <c r="J152" s="58">
        <f t="shared" si="64"/>
        <v>338.29999999999995</v>
      </c>
      <c r="K152" s="58">
        <f t="shared" si="64"/>
        <v>402.9</v>
      </c>
      <c r="L152" s="80" t="s">
        <v>23</v>
      </c>
      <c r="M152" s="78" t="s">
        <v>122</v>
      </c>
      <c r="N152" s="78" t="s">
        <v>43</v>
      </c>
      <c r="O152" s="74" t="s">
        <v>17</v>
      </c>
      <c r="P152" s="74" t="s">
        <v>17</v>
      </c>
    </row>
    <row r="153" spans="1:45" ht="99.75" customHeight="1" x14ac:dyDescent="0.25">
      <c r="A153" s="72"/>
      <c r="B153" s="81"/>
      <c r="C153" s="74"/>
      <c r="D153" s="24" t="s">
        <v>13</v>
      </c>
      <c r="E153" s="35">
        <f>E158</f>
        <v>1195.3999999999999</v>
      </c>
      <c r="F153" s="35">
        <f t="shared" ref="F153:K153" si="65">F158</f>
        <v>115.7</v>
      </c>
      <c r="G153" s="35">
        <f t="shared" si="65"/>
        <v>70.5</v>
      </c>
      <c r="H153" s="38">
        <f t="shared" si="65"/>
        <v>246.6</v>
      </c>
      <c r="I153" s="47">
        <f t="shared" si="65"/>
        <v>315.60000000000002</v>
      </c>
      <c r="J153" s="39">
        <f t="shared" si="65"/>
        <v>203.2</v>
      </c>
      <c r="K153" s="39">
        <f t="shared" si="65"/>
        <v>243.8</v>
      </c>
      <c r="L153" s="80"/>
      <c r="M153" s="78"/>
      <c r="N153" s="78"/>
      <c r="O153" s="74"/>
      <c r="P153" s="74"/>
    </row>
    <row r="154" spans="1:45" ht="42" x14ac:dyDescent="0.25">
      <c r="A154" s="72"/>
      <c r="B154" s="81"/>
      <c r="C154" s="74"/>
      <c r="D154" s="24" t="s">
        <v>14</v>
      </c>
      <c r="E154" s="35">
        <f t="shared" ref="E154:K156" si="66">E159</f>
        <v>0</v>
      </c>
      <c r="F154" s="35">
        <f t="shared" si="66"/>
        <v>0</v>
      </c>
      <c r="G154" s="35">
        <f t="shared" si="66"/>
        <v>0</v>
      </c>
      <c r="H154" s="38">
        <f t="shared" si="66"/>
        <v>0</v>
      </c>
      <c r="I154" s="47">
        <f t="shared" si="66"/>
        <v>0</v>
      </c>
      <c r="J154" s="39">
        <f t="shared" si="66"/>
        <v>0</v>
      </c>
      <c r="K154" s="39">
        <f t="shared" si="66"/>
        <v>0</v>
      </c>
      <c r="L154" s="80"/>
      <c r="M154" s="78"/>
      <c r="N154" s="78"/>
      <c r="O154" s="74"/>
      <c r="P154" s="74"/>
    </row>
    <row r="155" spans="1:45" ht="42" x14ac:dyDescent="0.25">
      <c r="A155" s="72"/>
      <c r="B155" s="81"/>
      <c r="C155" s="74"/>
      <c r="D155" s="24" t="s">
        <v>15</v>
      </c>
      <c r="E155" s="35">
        <f t="shared" si="66"/>
        <v>0</v>
      </c>
      <c r="F155" s="35">
        <f t="shared" si="66"/>
        <v>0</v>
      </c>
      <c r="G155" s="35">
        <f t="shared" si="66"/>
        <v>0</v>
      </c>
      <c r="H155" s="38">
        <f t="shared" si="66"/>
        <v>0</v>
      </c>
      <c r="I155" s="47">
        <f t="shared" si="66"/>
        <v>0</v>
      </c>
      <c r="J155" s="39">
        <f t="shared" si="66"/>
        <v>0</v>
      </c>
      <c r="K155" s="39">
        <f t="shared" si="66"/>
        <v>0</v>
      </c>
      <c r="L155" s="80"/>
      <c r="M155" s="78"/>
      <c r="N155" s="78"/>
      <c r="O155" s="74"/>
      <c r="P155" s="74"/>
    </row>
    <row r="156" spans="1:45" ht="59.25" customHeight="1" x14ac:dyDescent="0.25">
      <c r="A156" s="72"/>
      <c r="B156" s="81"/>
      <c r="C156" s="74"/>
      <c r="D156" s="24" t="s">
        <v>16</v>
      </c>
      <c r="E156" s="35">
        <f t="shared" si="66"/>
        <v>1273.9999999999998</v>
      </c>
      <c r="F156" s="35">
        <f t="shared" si="66"/>
        <v>293.2</v>
      </c>
      <c r="G156" s="35">
        <f t="shared" si="66"/>
        <v>137.19999999999999</v>
      </c>
      <c r="H156" s="38">
        <f t="shared" si="66"/>
        <v>256.60000000000002</v>
      </c>
      <c r="I156" s="51">
        <f t="shared" si="66"/>
        <v>292.8</v>
      </c>
      <c r="J156" s="39">
        <f t="shared" si="66"/>
        <v>135.1</v>
      </c>
      <c r="K156" s="39">
        <f t="shared" si="66"/>
        <v>159.1</v>
      </c>
      <c r="L156" s="80"/>
      <c r="M156" s="78"/>
      <c r="N156" s="78"/>
      <c r="O156" s="74"/>
      <c r="P156" s="74"/>
    </row>
    <row r="157" spans="1:45" ht="51" customHeight="1" x14ac:dyDescent="0.25">
      <c r="A157" s="82" t="s">
        <v>79</v>
      </c>
      <c r="B157" s="83" t="s">
        <v>44</v>
      </c>
      <c r="C157" s="69" t="s">
        <v>96</v>
      </c>
      <c r="D157" s="22" t="s">
        <v>12</v>
      </c>
      <c r="E157" s="35">
        <f>E158+E159+E160+E161</f>
        <v>2469.3999999999996</v>
      </c>
      <c r="F157" s="35">
        <f t="shared" ref="F157:K157" si="67">SUM(F158:F161)</f>
        <v>408.9</v>
      </c>
      <c r="G157" s="35">
        <f t="shared" si="67"/>
        <v>207.7</v>
      </c>
      <c r="H157" s="38">
        <f t="shared" si="67"/>
        <v>503.20000000000005</v>
      </c>
      <c r="I157" s="51">
        <f t="shared" si="67"/>
        <v>608.40000000000009</v>
      </c>
      <c r="J157" s="39">
        <f t="shared" si="67"/>
        <v>338.29999999999995</v>
      </c>
      <c r="K157" s="39">
        <f t="shared" si="67"/>
        <v>402.9</v>
      </c>
      <c r="L157" s="70" t="s">
        <v>23</v>
      </c>
      <c r="M157" s="71" t="s">
        <v>122</v>
      </c>
      <c r="N157" s="71" t="s">
        <v>43</v>
      </c>
      <c r="O157" s="69" t="s">
        <v>49</v>
      </c>
      <c r="P157" s="69" t="s">
        <v>76</v>
      </c>
    </row>
    <row r="158" spans="1:45" ht="105" x14ac:dyDescent="0.25">
      <c r="A158" s="82"/>
      <c r="B158" s="83"/>
      <c r="C158" s="69"/>
      <c r="D158" s="22" t="s">
        <v>13</v>
      </c>
      <c r="E158" s="35">
        <f>SUM(F158:K158)</f>
        <v>1195.3999999999999</v>
      </c>
      <c r="F158" s="35">
        <v>115.7</v>
      </c>
      <c r="G158" s="35">
        <v>70.5</v>
      </c>
      <c r="H158" s="38">
        <v>246.6</v>
      </c>
      <c r="I158" s="47">
        <v>315.60000000000002</v>
      </c>
      <c r="J158" s="39">
        <v>203.2</v>
      </c>
      <c r="K158" s="39">
        <v>243.8</v>
      </c>
      <c r="L158" s="70"/>
      <c r="M158" s="71"/>
      <c r="N158" s="71"/>
      <c r="O158" s="69"/>
      <c r="P158" s="69"/>
    </row>
    <row r="159" spans="1:45" ht="42" x14ac:dyDescent="0.25">
      <c r="A159" s="82"/>
      <c r="B159" s="83"/>
      <c r="C159" s="69"/>
      <c r="D159" s="22" t="s">
        <v>14</v>
      </c>
      <c r="E159" s="35">
        <f>SUM(F159:K159)</f>
        <v>0</v>
      </c>
      <c r="F159" s="35"/>
      <c r="G159" s="35"/>
      <c r="H159" s="38"/>
      <c r="I159" s="40"/>
      <c r="J159" s="41"/>
      <c r="K159" s="41"/>
      <c r="L159" s="70"/>
      <c r="M159" s="71"/>
      <c r="N159" s="71"/>
      <c r="O159" s="69"/>
      <c r="P159" s="69"/>
    </row>
    <row r="160" spans="1:45" ht="42" x14ac:dyDescent="0.25">
      <c r="A160" s="82"/>
      <c r="B160" s="83"/>
      <c r="C160" s="69"/>
      <c r="D160" s="22" t="s">
        <v>15</v>
      </c>
      <c r="E160" s="35">
        <f>SUM(F160:K160)</f>
        <v>0</v>
      </c>
      <c r="F160" s="35"/>
      <c r="G160" s="35"/>
      <c r="H160" s="38"/>
      <c r="I160" s="40"/>
      <c r="J160" s="41"/>
      <c r="K160" s="41"/>
      <c r="L160" s="70"/>
      <c r="M160" s="71"/>
      <c r="N160" s="71"/>
      <c r="O160" s="69"/>
      <c r="P160" s="69"/>
    </row>
    <row r="161" spans="1:45" s="5" customFormat="1" ht="42" x14ac:dyDescent="0.25">
      <c r="A161" s="82"/>
      <c r="B161" s="83"/>
      <c r="C161" s="69"/>
      <c r="D161" s="22" t="s">
        <v>16</v>
      </c>
      <c r="E161" s="35">
        <f>SUM(F161:K161)</f>
        <v>1273.9999999999998</v>
      </c>
      <c r="F161" s="35">
        <v>293.2</v>
      </c>
      <c r="G161" s="35">
        <v>137.19999999999999</v>
      </c>
      <c r="H161" s="38">
        <v>256.60000000000002</v>
      </c>
      <c r="I161" s="41">
        <v>292.8</v>
      </c>
      <c r="J161" s="41">
        <v>135.1</v>
      </c>
      <c r="K161" s="41">
        <v>159.1</v>
      </c>
      <c r="L161" s="70"/>
      <c r="M161" s="71"/>
      <c r="N161" s="71"/>
      <c r="O161" s="69"/>
      <c r="P161" s="69"/>
    </row>
    <row r="162" spans="1:45" s="5" customFormat="1" ht="58.5" customHeight="1" x14ac:dyDescent="0.25">
      <c r="A162" s="68" t="s">
        <v>87</v>
      </c>
      <c r="B162" s="69" t="s">
        <v>128</v>
      </c>
      <c r="C162" s="69" t="s">
        <v>93</v>
      </c>
      <c r="D162" s="22" t="s">
        <v>12</v>
      </c>
      <c r="E162" s="35">
        <f>E167</f>
        <v>43236.399999999994</v>
      </c>
      <c r="F162" s="35">
        <f t="shared" ref="F162:K162" si="68">F167</f>
        <v>4756</v>
      </c>
      <c r="G162" s="35">
        <f t="shared" si="68"/>
        <v>4833.8999999999996</v>
      </c>
      <c r="H162" s="38">
        <f t="shared" si="68"/>
        <v>4228.3999999999996</v>
      </c>
      <c r="I162" s="41">
        <f t="shared" si="68"/>
        <v>6486.8</v>
      </c>
      <c r="J162" s="41">
        <f t="shared" si="68"/>
        <v>6752.4000000000005</v>
      </c>
      <c r="K162" s="41">
        <f t="shared" si="68"/>
        <v>16178.9</v>
      </c>
      <c r="L162" s="70" t="s">
        <v>23</v>
      </c>
      <c r="M162" s="71" t="s">
        <v>122</v>
      </c>
      <c r="N162" s="71" t="s">
        <v>43</v>
      </c>
      <c r="O162" s="69" t="s">
        <v>17</v>
      </c>
      <c r="P162" s="69" t="s">
        <v>17</v>
      </c>
    </row>
    <row r="163" spans="1:45" s="5" customFormat="1" ht="124.5" customHeight="1" x14ac:dyDescent="0.25">
      <c r="A163" s="68"/>
      <c r="B163" s="69"/>
      <c r="C163" s="69"/>
      <c r="D163" s="22" t="s">
        <v>13</v>
      </c>
      <c r="E163" s="35">
        <f>E168</f>
        <v>2290.7000000000003</v>
      </c>
      <c r="F163" s="35">
        <f t="shared" ref="F163:K163" si="69">F168</f>
        <v>213.6</v>
      </c>
      <c r="G163" s="35">
        <f t="shared" si="69"/>
        <v>394.9</v>
      </c>
      <c r="H163" s="38">
        <f t="shared" si="69"/>
        <v>211.4</v>
      </c>
      <c r="I163" s="41">
        <f t="shared" si="69"/>
        <v>324.3</v>
      </c>
      <c r="J163" s="41">
        <f t="shared" si="69"/>
        <v>337.6</v>
      </c>
      <c r="K163" s="41">
        <f t="shared" si="69"/>
        <v>808.9</v>
      </c>
      <c r="L163" s="70"/>
      <c r="M163" s="71"/>
      <c r="N163" s="71"/>
      <c r="O163" s="69"/>
      <c r="P163" s="69"/>
    </row>
    <row r="164" spans="1:45" s="5" customFormat="1" ht="42" x14ac:dyDescent="0.25">
      <c r="A164" s="68"/>
      <c r="B164" s="69"/>
      <c r="C164" s="69"/>
      <c r="D164" s="22" t="s">
        <v>14</v>
      </c>
      <c r="E164" s="35">
        <f t="shared" ref="E164:K164" si="70">E169</f>
        <v>0</v>
      </c>
      <c r="F164" s="35">
        <f t="shared" si="70"/>
        <v>0</v>
      </c>
      <c r="G164" s="35">
        <f t="shared" si="70"/>
        <v>0</v>
      </c>
      <c r="H164" s="38">
        <f t="shared" si="70"/>
        <v>0</v>
      </c>
      <c r="I164" s="47">
        <f t="shared" si="70"/>
        <v>0</v>
      </c>
      <c r="J164" s="36">
        <f t="shared" si="70"/>
        <v>0</v>
      </c>
      <c r="K164" s="36">
        <f t="shared" si="70"/>
        <v>0</v>
      </c>
      <c r="L164" s="70"/>
      <c r="M164" s="71"/>
      <c r="N164" s="71"/>
      <c r="O164" s="69"/>
      <c r="P164" s="69"/>
    </row>
    <row r="165" spans="1:45" s="5" customFormat="1" ht="42" x14ac:dyDescent="0.25">
      <c r="A165" s="68"/>
      <c r="B165" s="69"/>
      <c r="C165" s="69"/>
      <c r="D165" s="22" t="s">
        <v>15</v>
      </c>
      <c r="E165" s="35">
        <f t="shared" ref="E165:K165" si="71">E170</f>
        <v>40945.699999999997</v>
      </c>
      <c r="F165" s="35">
        <f t="shared" si="71"/>
        <v>4542.3999999999996</v>
      </c>
      <c r="G165" s="35">
        <f t="shared" si="71"/>
        <v>4439</v>
      </c>
      <c r="H165" s="38">
        <f t="shared" si="71"/>
        <v>4017</v>
      </c>
      <c r="I165" s="47">
        <f t="shared" si="71"/>
        <v>6162.5</v>
      </c>
      <c r="J165" s="36">
        <f t="shared" si="71"/>
        <v>6414.8</v>
      </c>
      <c r="K165" s="36">
        <f t="shared" si="71"/>
        <v>15370</v>
      </c>
      <c r="L165" s="70"/>
      <c r="M165" s="71"/>
      <c r="N165" s="71"/>
      <c r="O165" s="69"/>
      <c r="P165" s="69"/>
    </row>
    <row r="166" spans="1:45" s="5" customFormat="1" ht="42" x14ac:dyDescent="0.25">
      <c r="A166" s="68"/>
      <c r="B166" s="69"/>
      <c r="C166" s="69"/>
      <c r="D166" s="22" t="s">
        <v>16</v>
      </c>
      <c r="E166" s="35">
        <f t="shared" ref="E166:K166" si="72">E171</f>
        <v>0</v>
      </c>
      <c r="F166" s="35">
        <f t="shared" si="72"/>
        <v>0</v>
      </c>
      <c r="G166" s="35">
        <f t="shared" si="72"/>
        <v>0</v>
      </c>
      <c r="H166" s="38">
        <f t="shared" si="72"/>
        <v>0</v>
      </c>
      <c r="I166" s="47">
        <f t="shared" si="72"/>
        <v>0</v>
      </c>
      <c r="J166" s="36">
        <f t="shared" si="72"/>
        <v>0</v>
      </c>
      <c r="K166" s="36">
        <f t="shared" si="72"/>
        <v>0</v>
      </c>
      <c r="L166" s="70"/>
      <c r="M166" s="71"/>
      <c r="N166" s="71"/>
      <c r="O166" s="69"/>
      <c r="P166" s="69"/>
    </row>
    <row r="167" spans="1:45" s="5" customFormat="1" ht="51.75" customHeight="1" x14ac:dyDescent="0.25">
      <c r="A167" s="68" t="s">
        <v>88</v>
      </c>
      <c r="B167" s="69" t="s">
        <v>118</v>
      </c>
      <c r="C167" s="69" t="s">
        <v>93</v>
      </c>
      <c r="D167" s="22" t="s">
        <v>12</v>
      </c>
      <c r="E167" s="35">
        <f>E168+E169+E170+E171</f>
        <v>43236.399999999994</v>
      </c>
      <c r="F167" s="35">
        <f t="shared" ref="F167:K167" si="73">SUM(F168:F171)</f>
        <v>4756</v>
      </c>
      <c r="G167" s="35">
        <f t="shared" si="73"/>
        <v>4833.8999999999996</v>
      </c>
      <c r="H167" s="38">
        <f t="shared" si="73"/>
        <v>4228.3999999999996</v>
      </c>
      <c r="I167" s="47">
        <f t="shared" si="73"/>
        <v>6486.8</v>
      </c>
      <c r="J167" s="36">
        <f t="shared" si="73"/>
        <v>6752.4000000000005</v>
      </c>
      <c r="K167" s="36">
        <f t="shared" si="73"/>
        <v>16178.9</v>
      </c>
      <c r="L167" s="70" t="s">
        <v>23</v>
      </c>
      <c r="M167" s="71" t="s">
        <v>122</v>
      </c>
      <c r="N167" s="71" t="s">
        <v>43</v>
      </c>
      <c r="O167" s="69" t="s">
        <v>86</v>
      </c>
      <c r="P167" s="69" t="s">
        <v>112</v>
      </c>
    </row>
    <row r="168" spans="1:45" s="5" customFormat="1" ht="126" customHeight="1" x14ac:dyDescent="0.25">
      <c r="A168" s="68"/>
      <c r="B168" s="69"/>
      <c r="C168" s="69"/>
      <c r="D168" s="22" t="s">
        <v>13</v>
      </c>
      <c r="E168" s="35">
        <f>SUM(F168:K168)</f>
        <v>2290.7000000000003</v>
      </c>
      <c r="F168" s="35">
        <v>213.6</v>
      </c>
      <c r="G168" s="35">
        <v>394.9</v>
      </c>
      <c r="H168" s="38">
        <v>211.4</v>
      </c>
      <c r="I168" s="47">
        <v>324.3</v>
      </c>
      <c r="J168" s="36">
        <v>337.6</v>
      </c>
      <c r="K168" s="36">
        <v>808.9</v>
      </c>
      <c r="L168" s="70"/>
      <c r="M168" s="71"/>
      <c r="N168" s="71"/>
      <c r="O168" s="69"/>
      <c r="P168" s="69"/>
    </row>
    <row r="169" spans="1:45" s="5" customFormat="1" ht="42" x14ac:dyDescent="0.25">
      <c r="A169" s="68"/>
      <c r="B169" s="69"/>
      <c r="C169" s="69"/>
      <c r="D169" s="22" t="s">
        <v>14</v>
      </c>
      <c r="E169" s="35">
        <f>SUM(F169:K169)</f>
        <v>0</v>
      </c>
      <c r="F169" s="35"/>
      <c r="G169" s="35"/>
      <c r="H169" s="38"/>
      <c r="I169" s="37"/>
      <c r="J169" s="37"/>
      <c r="K169" s="37"/>
      <c r="L169" s="70"/>
      <c r="M169" s="71"/>
      <c r="N169" s="71"/>
      <c r="O169" s="69"/>
      <c r="P169" s="69"/>
    </row>
    <row r="170" spans="1:45" s="5" customFormat="1" ht="42" x14ac:dyDescent="0.25">
      <c r="A170" s="68"/>
      <c r="B170" s="69"/>
      <c r="C170" s="69"/>
      <c r="D170" s="22" t="s">
        <v>15</v>
      </c>
      <c r="E170" s="35">
        <f>SUM(F170:K170)</f>
        <v>40945.699999999997</v>
      </c>
      <c r="F170" s="35">
        <v>4542.3999999999996</v>
      </c>
      <c r="G170" s="35">
        <v>4439</v>
      </c>
      <c r="H170" s="38">
        <v>4017</v>
      </c>
      <c r="I170" s="47">
        <v>6162.5</v>
      </c>
      <c r="J170" s="36">
        <v>6414.8</v>
      </c>
      <c r="K170" s="36">
        <v>15370</v>
      </c>
      <c r="L170" s="70"/>
      <c r="M170" s="71"/>
      <c r="N170" s="71"/>
      <c r="O170" s="69"/>
      <c r="P170" s="69"/>
    </row>
    <row r="171" spans="1:45" s="5" customFormat="1" ht="53.25" customHeight="1" x14ac:dyDescent="0.25">
      <c r="A171" s="68"/>
      <c r="B171" s="69"/>
      <c r="C171" s="69"/>
      <c r="D171" s="22" t="s">
        <v>16</v>
      </c>
      <c r="E171" s="43">
        <f>SUM(F171:K171)</f>
        <v>0</v>
      </c>
      <c r="F171" s="43"/>
      <c r="G171" s="43"/>
      <c r="H171" s="43"/>
      <c r="I171" s="37"/>
      <c r="J171" s="37"/>
      <c r="K171" s="37"/>
      <c r="L171" s="70"/>
      <c r="M171" s="71"/>
      <c r="N171" s="71"/>
      <c r="O171" s="69"/>
      <c r="P171" s="69"/>
    </row>
    <row r="172" spans="1:45" s="1" customFormat="1" ht="134.25" customHeight="1" x14ac:dyDescent="0.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</row>
    <row r="173" spans="1:45" s="1" customFormat="1" x14ac:dyDescent="0.25">
      <c r="A173" s="44"/>
      <c r="B173" s="45"/>
      <c r="C173" s="46"/>
      <c r="D173" s="33"/>
      <c r="E173" s="27"/>
      <c r="F173" s="27"/>
      <c r="G173" s="27"/>
      <c r="H173" s="27"/>
      <c r="I173" s="49"/>
      <c r="J173" s="27"/>
      <c r="K173" s="27"/>
      <c r="L173" s="28"/>
      <c r="M173" s="28"/>
      <c r="N173" s="28"/>
      <c r="O173" s="46"/>
      <c r="P173" s="46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</row>
    <row r="174" spans="1:45" s="1" customFormat="1" x14ac:dyDescent="0.25">
      <c r="A174" s="44"/>
      <c r="B174" s="45"/>
      <c r="C174" s="46"/>
      <c r="D174" s="33"/>
      <c r="E174" s="27"/>
      <c r="F174" s="27"/>
      <c r="G174" s="27"/>
      <c r="H174" s="27"/>
      <c r="I174" s="49"/>
      <c r="J174" s="27"/>
      <c r="K174" s="27"/>
      <c r="L174" s="28"/>
      <c r="M174" s="28"/>
      <c r="N174" s="28"/>
      <c r="O174" s="46"/>
      <c r="P174" s="46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</row>
    <row r="175" spans="1:45" s="1" customFormat="1" x14ac:dyDescent="0.25">
      <c r="A175" s="44"/>
      <c r="B175" s="45"/>
      <c r="C175" s="46"/>
      <c r="D175" s="33"/>
      <c r="E175" s="27"/>
      <c r="F175" s="27"/>
      <c r="G175" s="27"/>
      <c r="H175" s="27"/>
      <c r="I175" s="49"/>
      <c r="J175" s="27"/>
      <c r="K175" s="27"/>
      <c r="L175" s="28"/>
      <c r="M175" s="28"/>
      <c r="N175" s="28"/>
      <c r="O175" s="46"/>
      <c r="P175" s="46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:45" s="1" customFormat="1" x14ac:dyDescent="0.25">
      <c r="A176" s="44"/>
      <c r="B176" s="45"/>
      <c r="C176" s="46"/>
      <c r="D176" s="33"/>
      <c r="E176" s="27"/>
      <c r="F176" s="27"/>
      <c r="G176" s="27"/>
      <c r="H176" s="27"/>
      <c r="I176" s="49"/>
      <c r="J176" s="27"/>
      <c r="K176" s="27"/>
      <c r="L176" s="28"/>
      <c r="M176" s="28"/>
      <c r="N176" s="28"/>
      <c r="O176" s="46"/>
      <c r="P176" s="46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91" spans="3:3" x14ac:dyDescent="0.25">
      <c r="C191" s="23"/>
    </row>
  </sheetData>
  <sheetProtection formatRows="0"/>
  <mergeCells count="284">
    <mergeCell ref="B97:B101"/>
    <mergeCell ref="O112:O116"/>
    <mergeCell ref="P107:P111"/>
    <mergeCell ref="N112:N116"/>
    <mergeCell ref="P112:P116"/>
    <mergeCell ref="O107:O111"/>
    <mergeCell ref="B107:B111"/>
    <mergeCell ref="C107:C111"/>
    <mergeCell ref="A107:A111"/>
    <mergeCell ref="B112:B116"/>
    <mergeCell ref="C112:C116"/>
    <mergeCell ref="A112:A116"/>
    <mergeCell ref="C102:C106"/>
    <mergeCell ref="L102:L106"/>
    <mergeCell ref="M102:M106"/>
    <mergeCell ref="N102:N106"/>
    <mergeCell ref="L107:L111"/>
    <mergeCell ref="M107:M111"/>
    <mergeCell ref="N107:N111"/>
    <mergeCell ref="L112:L116"/>
    <mergeCell ref="M112:M116"/>
    <mergeCell ref="P132:P136"/>
    <mergeCell ref="A97:A101"/>
    <mergeCell ref="B102:B106"/>
    <mergeCell ref="A102:A106"/>
    <mergeCell ref="L97:L101"/>
    <mergeCell ref="M97:M101"/>
    <mergeCell ref="A172:Q172"/>
    <mergeCell ref="B92:B96"/>
    <mergeCell ref="P117:P121"/>
    <mergeCell ref="M117:M121"/>
    <mergeCell ref="P127:P131"/>
    <mergeCell ref="O137:O141"/>
    <mergeCell ref="P137:P141"/>
    <mergeCell ref="P122:P126"/>
    <mergeCell ref="A147:A151"/>
    <mergeCell ref="B147:B151"/>
    <mergeCell ref="C147:C151"/>
    <mergeCell ref="L147:L151"/>
    <mergeCell ref="M147:M151"/>
    <mergeCell ref="N147:N151"/>
    <mergeCell ref="O147:O151"/>
    <mergeCell ref="P147:P151"/>
    <mergeCell ref="A132:A136"/>
    <mergeCell ref="C97:C101"/>
    <mergeCell ref="O87:O91"/>
    <mergeCell ref="P87:P91"/>
    <mergeCell ref="N87:N91"/>
    <mergeCell ref="M87:M91"/>
    <mergeCell ref="L87:L91"/>
    <mergeCell ref="L92:L96"/>
    <mergeCell ref="M92:M96"/>
    <mergeCell ref="N92:N96"/>
    <mergeCell ref="O102:O106"/>
    <mergeCell ref="P102:P106"/>
    <mergeCell ref="O92:O96"/>
    <mergeCell ref="P92:P96"/>
    <mergeCell ref="N97:N101"/>
    <mergeCell ref="O97:O101"/>
    <mergeCell ref="P97:P101"/>
    <mergeCell ref="A87:A91"/>
    <mergeCell ref="A92:A96"/>
    <mergeCell ref="B87:B91"/>
    <mergeCell ref="A122:A126"/>
    <mergeCell ref="A127:A131"/>
    <mergeCell ref="B127:B131"/>
    <mergeCell ref="C127:C131"/>
    <mergeCell ref="L127:L131"/>
    <mergeCell ref="B3:O4"/>
    <mergeCell ref="A72:A76"/>
    <mergeCell ref="M127:M131"/>
    <mergeCell ref="N127:N131"/>
    <mergeCell ref="B122:B126"/>
    <mergeCell ref="C122:C126"/>
    <mergeCell ref="L122:L126"/>
    <mergeCell ref="M122:M126"/>
    <mergeCell ref="N122:N126"/>
    <mergeCell ref="O122:O126"/>
    <mergeCell ref="A8:A10"/>
    <mergeCell ref="M8:M10"/>
    <mergeCell ref="N8:N10"/>
    <mergeCell ref="C16:D16"/>
    <mergeCell ref="A17:A21"/>
    <mergeCell ref="B17:B21"/>
    <mergeCell ref="A137:A141"/>
    <mergeCell ref="B137:B141"/>
    <mergeCell ref="C137:C141"/>
    <mergeCell ref="L137:L141"/>
    <mergeCell ref="M137:M141"/>
    <mergeCell ref="N137:N141"/>
    <mergeCell ref="O127:O131"/>
    <mergeCell ref="C117:C121"/>
    <mergeCell ref="N117:N121"/>
    <mergeCell ref="O117:O121"/>
    <mergeCell ref="A117:A121"/>
    <mergeCell ref="B117:B121"/>
    <mergeCell ref="L117:L121"/>
    <mergeCell ref="B132:B136"/>
    <mergeCell ref="C132:C136"/>
    <mergeCell ref="L132:L136"/>
    <mergeCell ref="M132:M136"/>
    <mergeCell ref="N132:N136"/>
    <mergeCell ref="O132:O136"/>
    <mergeCell ref="A67:A71"/>
    <mergeCell ref="B67:B71"/>
    <mergeCell ref="C67:C71"/>
    <mergeCell ref="L67:L71"/>
    <mergeCell ref="M67:M71"/>
    <mergeCell ref="N67:N71"/>
    <mergeCell ref="O67:O71"/>
    <mergeCell ref="P67:P71"/>
    <mergeCell ref="M2:O2"/>
    <mergeCell ref="A22:A26"/>
    <mergeCell ref="B22:B26"/>
    <mergeCell ref="C22:C26"/>
    <mergeCell ref="L22:L26"/>
    <mergeCell ref="M22:M26"/>
    <mergeCell ref="N22:N26"/>
    <mergeCell ref="O42:O46"/>
    <mergeCell ref="M47:M51"/>
    <mergeCell ref="N47:N51"/>
    <mergeCell ref="A37:A41"/>
    <mergeCell ref="B8:B10"/>
    <mergeCell ref="M17:M21"/>
    <mergeCell ref="N17:N21"/>
    <mergeCell ref="R33:R37"/>
    <mergeCell ref="N42:N46"/>
    <mergeCell ref="M42:M46"/>
    <mergeCell ref="L42:L46"/>
    <mergeCell ref="C42:C46"/>
    <mergeCell ref="B42:B46"/>
    <mergeCell ref="A42:A46"/>
    <mergeCell ref="B62:B66"/>
    <mergeCell ref="C62:C66"/>
    <mergeCell ref="L62:L66"/>
    <mergeCell ref="M62:M66"/>
    <mergeCell ref="N62:N66"/>
    <mergeCell ref="O57:O61"/>
    <mergeCell ref="P57:P61"/>
    <mergeCell ref="P42:P46"/>
    <mergeCell ref="B47:B51"/>
    <mergeCell ref="C47:C51"/>
    <mergeCell ref="A32:A36"/>
    <mergeCell ref="B32:B36"/>
    <mergeCell ref="C32:C36"/>
    <mergeCell ref="L32:L36"/>
    <mergeCell ref="M32:M36"/>
    <mergeCell ref="N32:N36"/>
    <mergeCell ref="O32:O36"/>
    <mergeCell ref="A142:A146"/>
    <mergeCell ref="B142:B146"/>
    <mergeCell ref="C142:C146"/>
    <mergeCell ref="L142:L146"/>
    <mergeCell ref="M142:M146"/>
    <mergeCell ref="N142:N146"/>
    <mergeCell ref="O142:O146"/>
    <mergeCell ref="P142:P146"/>
    <mergeCell ref="L12:L16"/>
    <mergeCell ref="M12:M16"/>
    <mergeCell ref="N12:N16"/>
    <mergeCell ref="A12:A16"/>
    <mergeCell ref="A27:A31"/>
    <mergeCell ref="B27:B31"/>
    <mergeCell ref="C27:C31"/>
    <mergeCell ref="L27:L31"/>
    <mergeCell ref="M27:M31"/>
    <mergeCell ref="B72:B76"/>
    <mergeCell ref="C72:C76"/>
    <mergeCell ref="L72:L76"/>
    <mergeCell ref="M72:M76"/>
    <mergeCell ref="N72:N76"/>
    <mergeCell ref="O72:O76"/>
    <mergeCell ref="P72:P76"/>
    <mergeCell ref="P77:P81"/>
    <mergeCell ref="O8:O10"/>
    <mergeCell ref="P8:P10"/>
    <mergeCell ref="C13:D13"/>
    <mergeCell ref="C12:D12"/>
    <mergeCell ref="F9:K9"/>
    <mergeCell ref="E9:E10"/>
    <mergeCell ref="E8:K8"/>
    <mergeCell ref="L8:L10"/>
    <mergeCell ref="D8:D10"/>
    <mergeCell ref="C8:C10"/>
    <mergeCell ref="O12:O16"/>
    <mergeCell ref="P12:P16"/>
    <mergeCell ref="C14:D14"/>
    <mergeCell ref="C15:D15"/>
    <mergeCell ref="P27:P31"/>
    <mergeCell ref="P32:P36"/>
    <mergeCell ref="AE12:AE16"/>
    <mergeCell ref="AF12:AF16"/>
    <mergeCell ref="AG12:AG16"/>
    <mergeCell ref="AP12:AP16"/>
    <mergeCell ref="AQ12:AQ16"/>
    <mergeCell ref="AR12:AR16"/>
    <mergeCell ref="AS12:AS16"/>
    <mergeCell ref="AT12:AT16"/>
    <mergeCell ref="B37:B41"/>
    <mergeCell ref="C37:C41"/>
    <mergeCell ref="L37:L41"/>
    <mergeCell ref="M37:M41"/>
    <mergeCell ref="N37:N41"/>
    <mergeCell ref="O37:O41"/>
    <mergeCell ref="P37:P41"/>
    <mergeCell ref="B12:B16"/>
    <mergeCell ref="O17:O21"/>
    <mergeCell ref="P17:P21"/>
    <mergeCell ref="O22:O26"/>
    <mergeCell ref="P22:P26"/>
    <mergeCell ref="O27:O31"/>
    <mergeCell ref="N27:N31"/>
    <mergeCell ref="C17:C21"/>
    <mergeCell ref="L17:L21"/>
    <mergeCell ref="R48:R62"/>
    <mergeCell ref="A52:A56"/>
    <mergeCell ref="B52:B56"/>
    <mergeCell ref="C52:C56"/>
    <mergeCell ref="L52:L56"/>
    <mergeCell ref="M52:M56"/>
    <mergeCell ref="N52:N56"/>
    <mergeCell ref="O52:O56"/>
    <mergeCell ref="P52:P56"/>
    <mergeCell ref="A57:A61"/>
    <mergeCell ref="B57:B61"/>
    <mergeCell ref="C57:C61"/>
    <mergeCell ref="L57:L61"/>
    <mergeCell ref="M57:M61"/>
    <mergeCell ref="N57:N61"/>
    <mergeCell ref="A47:A51"/>
    <mergeCell ref="A62:A66"/>
    <mergeCell ref="P47:P51"/>
    <mergeCell ref="O62:O66"/>
    <mergeCell ref="P62:P66"/>
    <mergeCell ref="L47:L51"/>
    <mergeCell ref="O47:O51"/>
    <mergeCell ref="A167:A171"/>
    <mergeCell ref="B167:B171"/>
    <mergeCell ref="C167:C171"/>
    <mergeCell ref="L167:L171"/>
    <mergeCell ref="M167:M171"/>
    <mergeCell ref="N167:N171"/>
    <mergeCell ref="O167:O171"/>
    <mergeCell ref="P167:P171"/>
    <mergeCell ref="A152:A156"/>
    <mergeCell ref="B152:B156"/>
    <mergeCell ref="C152:C156"/>
    <mergeCell ref="L152:L156"/>
    <mergeCell ref="M152:M156"/>
    <mergeCell ref="N152:N156"/>
    <mergeCell ref="O152:O156"/>
    <mergeCell ref="P152:P156"/>
    <mergeCell ref="A157:A161"/>
    <mergeCell ref="B157:B161"/>
    <mergeCell ref="C157:C161"/>
    <mergeCell ref="L157:L161"/>
    <mergeCell ref="M157:M161"/>
    <mergeCell ref="N157:N161"/>
    <mergeCell ref="O157:O161"/>
    <mergeCell ref="P157:P161"/>
    <mergeCell ref="M1:O1"/>
    <mergeCell ref="A162:A166"/>
    <mergeCell ref="B162:B166"/>
    <mergeCell ref="C162:C166"/>
    <mergeCell ref="L162:L166"/>
    <mergeCell ref="M162:M166"/>
    <mergeCell ref="N162:N166"/>
    <mergeCell ref="O162:O166"/>
    <mergeCell ref="P162:P166"/>
    <mergeCell ref="A82:A86"/>
    <mergeCell ref="B82:B86"/>
    <mergeCell ref="C82:C86"/>
    <mergeCell ref="L82:L86"/>
    <mergeCell ref="M82:M86"/>
    <mergeCell ref="N82:N86"/>
    <mergeCell ref="O82:O86"/>
    <mergeCell ref="P82:P86"/>
    <mergeCell ref="A77:A81"/>
    <mergeCell ref="B77:B81"/>
    <mergeCell ref="C77:C81"/>
    <mergeCell ref="L77:L81"/>
    <mergeCell ref="M77:M81"/>
    <mergeCell ref="N77:N81"/>
    <mergeCell ref="O77:O81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headerFoot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 Дмитрий Владиленович</dc:creator>
  <cp:lastModifiedBy>SportKom-2</cp:lastModifiedBy>
  <cp:lastPrinted>2024-02-27T09:14:21Z</cp:lastPrinted>
  <dcterms:created xsi:type="dcterms:W3CDTF">2018-07-19T09:26:23Z</dcterms:created>
  <dcterms:modified xsi:type="dcterms:W3CDTF">2024-02-27T09:19:31Z</dcterms:modified>
</cp:coreProperties>
</file>